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metyt\OneDrive\Dokumenti\META SLUŽBENO\SVETA ANA\"/>
    </mc:Choice>
  </mc:AlternateContent>
  <xr:revisionPtr revIDLastSave="0" documentId="13_ncr:1_{1379476F-75CC-4251-9B17-FB78379DFAC5}" xr6:coauthVersionLast="47" xr6:coauthVersionMax="47" xr10:uidLastSave="{00000000-0000-0000-0000-000000000000}"/>
  <bookViews>
    <workbookView xWindow="-110" yWindow="-110" windowWidth="19420" windowHeight="10420" activeTab="2" xr2:uid="{00000000-000D-0000-FFFF-FFFF00000000}"/>
  </bookViews>
  <sheets>
    <sheet name="Splošno" sheetId="15" r:id="rId1"/>
    <sheet name="rekapitulacija" sheetId="1" r:id="rId2"/>
    <sheet name="1 CESTA" sheetId="3" r:id="rId3"/>
    <sheet name="2 KOLESARSKA STEZA" sheetId="4" r:id="rId4"/>
    <sheet name="3 BUS" sheetId="5" r:id="rId5"/>
    <sheet name="4 ZID" sheetId="6" r:id="rId6"/>
    <sheet name="5-1 PREPUST km 0,00" sheetId="7" r:id="rId7"/>
    <sheet name="5-2 PREPUST km 1,90" sheetId="8" r:id="rId8"/>
    <sheet name="5-3 PREPUST km 2,30" sheetId="9" r:id="rId9"/>
    <sheet name="6 VODOVOD" sheetId="10" r:id="rId10"/>
    <sheet name="7-1 CR_objekt A" sheetId="11" r:id="rId11"/>
    <sheet name="7-2 CR_objekt C" sheetId="12" r:id="rId12"/>
    <sheet name="8 NN_objekt A" sheetId="13" r:id="rId13"/>
  </sheets>
  <externalReferences>
    <externalReference r:id="rId14"/>
  </externalReferences>
  <definedNames>
    <definedName name="a" localSheetId="1">rekapitulacija!$A$1:$C$26</definedName>
    <definedName name="OLE_LINK1" localSheetId="6">'5-1 PREPUST km 0,00'!#REF!</definedName>
    <definedName name="OLE_LINK1" localSheetId="9">'6 VODOVOD'!#REF!</definedName>
    <definedName name="OLE_LINK5" localSheetId="6">'5-1 PREPUST km 0,00'!#REF!</definedName>
    <definedName name="OLE_LINK5" localSheetId="9">'6 VODOVOD'!#REF!</definedName>
    <definedName name="_xlnm.Print_Area" localSheetId="2">'1 CESTA'!$A$1:$F$594</definedName>
    <definedName name="_xlnm.Print_Area" localSheetId="3">'2 KOLESARSKA STEZA'!$A$1:$F$140</definedName>
    <definedName name="_xlnm.Print_Area" localSheetId="4">'3 BUS'!$A$1:$F$181</definedName>
    <definedName name="_xlnm.Print_Area" localSheetId="5">'4 ZID'!$A$1:$F$140</definedName>
    <definedName name="_xlnm.Print_Area" localSheetId="1">rekapitulacija!$A$1:$C$24</definedName>
    <definedName name="Print_Area" localSheetId="1">rekapitulacija!$A$1:$C$24</definedName>
    <definedName name="SK_OPREMA">[1]Popisi!$F$233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 i="1" l="1"/>
  <c r="F126" i="6" l="1"/>
  <c r="F123" i="6"/>
  <c r="A133" i="6"/>
  <c r="B133" i="6"/>
  <c r="A134" i="6"/>
  <c r="B134" i="6"/>
  <c r="A135" i="6"/>
  <c r="B135" i="6"/>
  <c r="F122" i="4"/>
  <c r="F119" i="4"/>
  <c r="F572" i="3"/>
  <c r="F569" i="3"/>
  <c r="F123" i="4" l="1"/>
  <c r="F136" i="4" s="1"/>
  <c r="F127" i="6"/>
  <c r="F137" i="6" s="1"/>
  <c r="F112" i="4" l="1"/>
  <c r="F209" i="10" l="1"/>
  <c r="F11" i="13"/>
  <c r="F15" i="13"/>
  <c r="F18" i="13"/>
  <c r="F27" i="13"/>
  <c r="F32" i="13"/>
  <c r="F36" i="13"/>
  <c r="F39" i="13"/>
  <c r="F42" i="13"/>
  <c r="F46" i="13"/>
  <c r="F49" i="13"/>
  <c r="F56" i="13"/>
  <c r="F59" i="13"/>
  <c r="F62" i="13"/>
  <c r="F65" i="13"/>
  <c r="F99" i="13"/>
  <c r="F100" i="13" s="1"/>
  <c r="F108" i="13"/>
  <c r="F115" i="13"/>
  <c r="F117" i="13"/>
  <c r="F122" i="13"/>
  <c r="F140" i="13"/>
  <c r="F142" i="13"/>
  <c r="F150" i="13"/>
  <c r="F152" i="13"/>
  <c r="F154" i="13"/>
  <c r="F156" i="13"/>
  <c r="F159" i="13"/>
  <c r="F167" i="13"/>
  <c r="F169" i="13"/>
  <c r="A180" i="13"/>
  <c r="B180" i="13"/>
  <c r="A182" i="13"/>
  <c r="B182" i="13"/>
  <c r="A184" i="13"/>
  <c r="B184" i="13"/>
  <c r="A186" i="13"/>
  <c r="B186" i="13"/>
  <c r="A188" i="13"/>
  <c r="B188" i="13"/>
  <c r="A190" i="13"/>
  <c r="B190" i="13"/>
  <c r="F42" i="12"/>
  <c r="F78" i="12" s="1"/>
  <c r="F145" i="12" s="1"/>
  <c r="F74" i="12"/>
  <c r="F77" i="12"/>
  <c r="F87" i="12"/>
  <c r="F91" i="12"/>
  <c r="F93" i="12"/>
  <c r="F98" i="12"/>
  <c r="F102" i="12"/>
  <c r="F105" i="12"/>
  <c r="F108" i="12"/>
  <c r="F109" i="12"/>
  <c r="F112" i="12"/>
  <c r="F118" i="12"/>
  <c r="F120" i="12"/>
  <c r="F127" i="12"/>
  <c r="F134" i="12"/>
  <c r="F135" i="12"/>
  <c r="F136" i="12"/>
  <c r="A145" i="12"/>
  <c r="B145" i="12"/>
  <c r="A147" i="12"/>
  <c r="B147" i="12"/>
  <c r="A149" i="12"/>
  <c r="B149" i="12"/>
  <c r="A151" i="12"/>
  <c r="B151" i="12"/>
  <c r="A153" i="12"/>
  <c r="B153" i="12"/>
  <c r="F50" i="11"/>
  <c r="F90" i="11"/>
  <c r="F132" i="11"/>
  <c r="F135" i="11"/>
  <c r="F149" i="11"/>
  <c r="F151" i="11"/>
  <c r="F154" i="11"/>
  <c r="F162" i="11"/>
  <c r="F165" i="11"/>
  <c r="F167" i="11"/>
  <c r="F204" i="11"/>
  <c r="F214" i="11"/>
  <c r="F218" i="11"/>
  <c r="F220" i="11"/>
  <c r="F225" i="11"/>
  <c r="F229" i="11"/>
  <c r="F233" i="11"/>
  <c r="F237" i="11"/>
  <c r="F240" i="11"/>
  <c r="F244" i="11"/>
  <c r="F246" i="11"/>
  <c r="F248" i="11"/>
  <c r="F253" i="11"/>
  <c r="F260" i="11"/>
  <c r="F263" i="11"/>
  <c r="F265" i="11"/>
  <c r="F267" i="11"/>
  <c r="F273" i="11"/>
  <c r="F275" i="11"/>
  <c r="F278" i="11"/>
  <c r="F280" i="11"/>
  <c r="F282" i="11"/>
  <c r="F291" i="11"/>
  <c r="F292" i="11"/>
  <c r="F293" i="11"/>
  <c r="A302" i="11"/>
  <c r="B302" i="11"/>
  <c r="A304" i="11"/>
  <c r="B304" i="11"/>
  <c r="A306" i="11"/>
  <c r="B306" i="11"/>
  <c r="A308" i="11"/>
  <c r="B308" i="11"/>
  <c r="A310" i="11"/>
  <c r="B310" i="11"/>
  <c r="A312" i="11"/>
  <c r="B312" i="11"/>
  <c r="A314" i="11"/>
  <c r="B314" i="11"/>
  <c r="A316" i="11"/>
  <c r="B316" i="11"/>
  <c r="F15" i="10"/>
  <c r="F20" i="10"/>
  <c r="F25" i="10"/>
  <c r="F29" i="10"/>
  <c r="F33" i="10"/>
  <c r="F44" i="10"/>
  <c r="F48" i="10"/>
  <c r="F52" i="10"/>
  <c r="F57" i="10"/>
  <c r="F61" i="10"/>
  <c r="F65" i="10"/>
  <c r="F69" i="10"/>
  <c r="F73" i="10"/>
  <c r="F84" i="10"/>
  <c r="F88" i="10"/>
  <c r="F91" i="10"/>
  <c r="F95" i="10"/>
  <c r="F99" i="10"/>
  <c r="F103" i="10"/>
  <c r="F107" i="10"/>
  <c r="F111" i="10"/>
  <c r="F152" i="10"/>
  <c r="F153" i="10"/>
  <c r="F157" i="10"/>
  <c r="F158" i="10"/>
  <c r="F162" i="10"/>
  <c r="F166" i="10"/>
  <c r="F170" i="10"/>
  <c r="F171" i="10"/>
  <c r="F172" i="10"/>
  <c r="F173" i="10"/>
  <c r="F174" i="10"/>
  <c r="F175" i="10"/>
  <c r="F179" i="10"/>
  <c r="F181" i="10"/>
  <c r="F183" i="10"/>
  <c r="F185" i="10"/>
  <c r="F189" i="10"/>
  <c r="F191" i="10"/>
  <c r="F193" i="10"/>
  <c r="F195" i="10"/>
  <c r="F197" i="10"/>
  <c r="F201" i="10"/>
  <c r="F205" i="10"/>
  <c r="F213" i="10"/>
  <c r="F217" i="10"/>
  <c r="F220" i="10"/>
  <c r="F224" i="10"/>
  <c r="F228" i="10"/>
  <c r="F232" i="10"/>
  <c r="F236" i="10"/>
  <c r="F240" i="10"/>
  <c r="F12" i="9"/>
  <c r="F17" i="9"/>
  <c r="F23" i="9"/>
  <c r="F37" i="9"/>
  <c r="F43" i="9"/>
  <c r="F47" i="9"/>
  <c r="F57" i="9"/>
  <c r="F62" i="9"/>
  <c r="F67" i="9"/>
  <c r="F71" i="9"/>
  <c r="F76" i="9"/>
  <c r="F80" i="9"/>
  <c r="F88" i="9"/>
  <c r="F91" i="9"/>
  <c r="F97" i="9"/>
  <c r="F13" i="8"/>
  <c r="F18" i="8"/>
  <c r="F24" i="8"/>
  <c r="F38" i="8"/>
  <c r="F44" i="8"/>
  <c r="F48" i="8"/>
  <c r="F59" i="8"/>
  <c r="F64" i="8"/>
  <c r="F69" i="8"/>
  <c r="F73" i="8"/>
  <c r="F78" i="8"/>
  <c r="F84" i="8"/>
  <c r="F88" i="8"/>
  <c r="F96" i="8"/>
  <c r="F99" i="8"/>
  <c r="F105" i="8"/>
  <c r="F13" i="7"/>
  <c r="F18" i="7"/>
  <c r="F24" i="7"/>
  <c r="F38" i="7"/>
  <c r="F44" i="7"/>
  <c r="F49" i="7"/>
  <c r="F59" i="7"/>
  <c r="F64" i="7"/>
  <c r="F69" i="7"/>
  <c r="F73" i="7"/>
  <c r="F79" i="7"/>
  <c r="F85" i="7"/>
  <c r="F89" i="7"/>
  <c r="F94" i="7"/>
  <c r="F102" i="7"/>
  <c r="F105" i="7"/>
  <c r="F112" i="7"/>
  <c r="F184" i="13" l="1"/>
  <c r="E140" i="12"/>
  <c r="F140" i="12" s="1"/>
  <c r="F155" i="11"/>
  <c r="F304" i="11" s="1"/>
  <c r="F20" i="13"/>
  <c r="F128" i="12"/>
  <c r="F151" i="12" s="1"/>
  <c r="F221" i="11"/>
  <c r="F310" i="11" s="1"/>
  <c r="F113" i="10"/>
  <c r="F135" i="10" s="1"/>
  <c r="F99" i="9"/>
  <c r="F108" i="9" s="1"/>
  <c r="F49" i="9"/>
  <c r="F106" i="9" s="1"/>
  <c r="F90" i="8"/>
  <c r="F115" i="8" s="1"/>
  <c r="F50" i="8"/>
  <c r="F114" i="8" s="1"/>
  <c r="F268" i="11"/>
  <c r="F312" i="11" s="1"/>
  <c r="F51" i="7"/>
  <c r="F121" i="7" s="1"/>
  <c r="F26" i="7"/>
  <c r="F120" i="7" s="1"/>
  <c r="F25" i="9"/>
  <c r="F105" i="9" s="1"/>
  <c r="F283" i="11"/>
  <c r="F314" i="11" s="1"/>
  <c r="F107" i="8"/>
  <c r="F116" i="8" s="1"/>
  <c r="F26" i="8"/>
  <c r="F113" i="8" s="1"/>
  <c r="F82" i="9"/>
  <c r="F107" i="9" s="1"/>
  <c r="F242" i="10"/>
  <c r="F254" i="10" s="1"/>
  <c r="F35" i="10"/>
  <c r="F131" i="10" s="1"/>
  <c r="F169" i="11"/>
  <c r="F136" i="11"/>
  <c r="F302" i="11" s="1"/>
  <c r="F113" i="12"/>
  <c r="F149" i="12" s="1"/>
  <c r="E133" i="12" s="1"/>
  <c r="F133" i="12" s="1"/>
  <c r="F141" i="12" s="1"/>
  <c r="F153" i="12" s="1"/>
  <c r="F67" i="13"/>
  <c r="F182" i="13" s="1"/>
  <c r="F94" i="12"/>
  <c r="F147" i="12" s="1"/>
  <c r="F144" i="13"/>
  <c r="F186" i="13" s="1"/>
  <c r="F180" i="13"/>
  <c r="F114" i="7"/>
  <c r="F123" i="7" s="1"/>
  <c r="F96" i="7"/>
  <c r="F122" i="7" s="1"/>
  <c r="F75" i="10"/>
  <c r="F133" i="10" s="1"/>
  <c r="F161" i="13"/>
  <c r="F188" i="13" s="1"/>
  <c r="F306" i="11"/>
  <c r="F206" i="11"/>
  <c r="F308" i="11" s="1"/>
  <c r="F17" i="6"/>
  <c r="F22" i="6"/>
  <c r="F28" i="6"/>
  <c r="F33" i="6"/>
  <c r="F39" i="6"/>
  <c r="F49" i="6"/>
  <c r="F53" i="6"/>
  <c r="F59" i="6"/>
  <c r="F67" i="6"/>
  <c r="F69" i="6"/>
  <c r="F135" i="6" s="1"/>
  <c r="F76" i="6"/>
  <c r="F82" i="6"/>
  <c r="F91" i="6"/>
  <c r="F99" i="6"/>
  <c r="F103" i="6"/>
  <c r="F108" i="6"/>
  <c r="F116" i="6"/>
  <c r="A136" i="6"/>
  <c r="B136" i="6"/>
  <c r="F21" i="5"/>
  <c r="F32" i="5" s="1"/>
  <c r="F171" i="5" s="1"/>
  <c r="F25" i="5"/>
  <c r="F30" i="5"/>
  <c r="F39" i="5"/>
  <c r="F44" i="5"/>
  <c r="F51" i="5"/>
  <c r="F62" i="5"/>
  <c r="F69" i="5"/>
  <c r="F73" i="5"/>
  <c r="F80" i="5"/>
  <c r="F86" i="5"/>
  <c r="F92" i="5"/>
  <c r="F96" i="5"/>
  <c r="F105" i="5"/>
  <c r="F108" i="5"/>
  <c r="F119" i="5"/>
  <c r="F124" i="5"/>
  <c r="F131" i="5"/>
  <c r="F137" i="5"/>
  <c r="F143" i="5"/>
  <c r="F152" i="5"/>
  <c r="F161" i="5"/>
  <c r="A171" i="5"/>
  <c r="B171" i="5"/>
  <c r="A173" i="5"/>
  <c r="B173" i="5"/>
  <c r="A175" i="5"/>
  <c r="B175" i="5"/>
  <c r="A177" i="5"/>
  <c r="B177" i="5"/>
  <c r="F21" i="4"/>
  <c r="F25" i="4"/>
  <c r="F30" i="4"/>
  <c r="F39" i="4"/>
  <c r="F50" i="4" s="1"/>
  <c r="F130" i="4" s="1"/>
  <c r="F44" i="4"/>
  <c r="F48" i="4"/>
  <c r="F62" i="4"/>
  <c r="F64" i="4" s="1"/>
  <c r="F132" i="4" s="1"/>
  <c r="F72" i="4"/>
  <c r="F78" i="4"/>
  <c r="F85" i="4"/>
  <c r="F93" i="4"/>
  <c r="F102" i="4"/>
  <c r="F110" i="4"/>
  <c r="A128" i="4"/>
  <c r="B128" i="4"/>
  <c r="A130" i="4"/>
  <c r="B130" i="4"/>
  <c r="A132" i="4"/>
  <c r="B132" i="4"/>
  <c r="A134" i="4"/>
  <c r="B134" i="4"/>
  <c r="F22" i="3"/>
  <c r="F25" i="3"/>
  <c r="F30" i="3"/>
  <c r="F35" i="3"/>
  <c r="F41" i="3"/>
  <c r="F47" i="3"/>
  <c r="F52" i="3"/>
  <c r="F60" i="3"/>
  <c r="F65" i="3"/>
  <c r="F70" i="3"/>
  <c r="F74" i="3"/>
  <c r="F79" i="3"/>
  <c r="F85" i="3"/>
  <c r="F90" i="3"/>
  <c r="F95" i="3"/>
  <c r="F100" i="3"/>
  <c r="F105" i="3"/>
  <c r="F110" i="3"/>
  <c r="F117" i="3"/>
  <c r="F122" i="3"/>
  <c r="F128" i="3"/>
  <c r="F132" i="3"/>
  <c r="F136" i="3"/>
  <c r="F145" i="3"/>
  <c r="F150" i="3"/>
  <c r="F155" i="3"/>
  <c r="F160" i="3"/>
  <c r="F168" i="3"/>
  <c r="F176" i="3"/>
  <c r="F180" i="3"/>
  <c r="F185" i="3"/>
  <c r="F189" i="3"/>
  <c r="F193" i="3"/>
  <c r="F198" i="3"/>
  <c r="F203" i="3"/>
  <c r="F208" i="3"/>
  <c r="F212" i="3"/>
  <c r="F215" i="3"/>
  <c r="F219" i="3"/>
  <c r="F223" i="3"/>
  <c r="F227" i="3"/>
  <c r="F236" i="3"/>
  <c r="D243" i="3"/>
  <c r="F243" i="3" s="1"/>
  <c r="F250" i="3"/>
  <c r="F257" i="3"/>
  <c r="F261" i="3"/>
  <c r="F267" i="3"/>
  <c r="F273" i="3"/>
  <c r="F277" i="3"/>
  <c r="F283" i="3"/>
  <c r="F289" i="3"/>
  <c r="F295" i="3"/>
  <c r="F305" i="3"/>
  <c r="F311" i="3"/>
  <c r="F317" i="3"/>
  <c r="F324" i="3"/>
  <c r="F330" i="3"/>
  <c r="F336" i="3"/>
  <c r="F342" i="3"/>
  <c r="F347" i="3"/>
  <c r="F352" i="3"/>
  <c r="F356" i="3"/>
  <c r="F360" i="3"/>
  <c r="F365" i="3"/>
  <c r="F370" i="3"/>
  <c r="F375" i="3"/>
  <c r="F380" i="3"/>
  <c r="F385" i="3"/>
  <c r="F391" i="3"/>
  <c r="F397" i="3"/>
  <c r="F403" i="3"/>
  <c r="F408" i="3"/>
  <c r="F413" i="3"/>
  <c r="F417" i="3"/>
  <c r="F426" i="3"/>
  <c r="F431" i="3"/>
  <c r="F437" i="3"/>
  <c r="F444" i="3"/>
  <c r="F454" i="3"/>
  <c r="F460" i="3"/>
  <c r="F466" i="3"/>
  <c r="F472" i="3"/>
  <c r="F478" i="3"/>
  <c r="F484" i="3"/>
  <c r="F492" i="3"/>
  <c r="F501" i="3"/>
  <c r="F512" i="3"/>
  <c r="F521" i="3"/>
  <c r="F524" i="3"/>
  <c r="F530" i="3"/>
  <c r="F536" i="3"/>
  <c r="F543" i="3"/>
  <c r="F547" i="3"/>
  <c r="F554" i="3"/>
  <c r="F557" i="3"/>
  <c r="F563" i="3"/>
  <c r="F566" i="3"/>
  <c r="A579" i="3"/>
  <c r="B579" i="3"/>
  <c r="A581" i="3"/>
  <c r="B581" i="3"/>
  <c r="A583" i="3"/>
  <c r="B583" i="3"/>
  <c r="A585" i="3"/>
  <c r="B585" i="3"/>
  <c r="A587" i="3"/>
  <c r="B587" i="3"/>
  <c r="A589" i="3"/>
  <c r="B589" i="3"/>
  <c r="E173" i="13" l="1"/>
  <c r="F173" i="13" s="1"/>
  <c r="F176" i="13" s="1"/>
  <c r="F190" i="13" s="1"/>
  <c r="F192" i="13" s="1"/>
  <c r="C18" i="1" s="1"/>
  <c r="D18" i="1" s="1"/>
  <c r="F155" i="12"/>
  <c r="E297" i="11"/>
  <c r="F297" i="11" s="1"/>
  <c r="E290" i="11"/>
  <c r="F290" i="11" s="1"/>
  <c r="F298" i="11" s="1"/>
  <c r="F316" i="11" s="1"/>
  <c r="F318" i="11" s="1"/>
  <c r="C16" i="1" s="1"/>
  <c r="D16" i="1" s="1"/>
  <c r="F118" i="6"/>
  <c r="F136" i="6" s="1"/>
  <c r="F573" i="3"/>
  <c r="F41" i="6"/>
  <c r="F133" i="6" s="1"/>
  <c r="F549" i="3"/>
  <c r="F587" i="3" s="1"/>
  <c r="F138" i="3"/>
  <c r="F579" i="3" s="1"/>
  <c r="F589" i="3"/>
  <c r="F32" i="4"/>
  <c r="F128" i="4" s="1"/>
  <c r="F244" i="10"/>
  <c r="F246" i="10" s="1"/>
  <c r="E121" i="10"/>
  <c r="F121" i="10" s="1"/>
  <c r="F123" i="10" s="1"/>
  <c r="F137" i="10" s="1"/>
  <c r="F139" i="10" s="1"/>
  <c r="F141" i="10" s="1"/>
  <c r="F143" i="10" s="1"/>
  <c r="F109" i="9"/>
  <c r="F111" i="9" s="1"/>
  <c r="F113" i="9" s="1"/>
  <c r="F124" i="7"/>
  <c r="F126" i="7" s="1"/>
  <c r="F128" i="7" s="1"/>
  <c r="F419" i="3"/>
  <c r="F585" i="3" s="1"/>
  <c r="F229" i="3"/>
  <c r="F581" i="3" s="1"/>
  <c r="F98" i="5"/>
  <c r="F173" i="5" s="1"/>
  <c r="F179" i="5" s="1"/>
  <c r="F112" i="5"/>
  <c r="F175" i="5" s="1"/>
  <c r="F163" i="5"/>
  <c r="F177" i="5" s="1"/>
  <c r="F297" i="3"/>
  <c r="F583" i="3" s="1"/>
  <c r="F113" i="4"/>
  <c r="F134" i="4" s="1"/>
  <c r="F61" i="6"/>
  <c r="F117" i="8"/>
  <c r="F119" i="8" s="1"/>
  <c r="F121" i="8" s="1"/>
  <c r="F156" i="12"/>
  <c r="F157" i="12" s="1"/>
  <c r="F193" i="13" l="1"/>
  <c r="F194" i="13" s="1"/>
  <c r="F319" i="11"/>
  <c r="F320" i="11" s="1"/>
  <c r="F134" i="6"/>
  <c r="F138" i="6" s="1"/>
  <c r="F138" i="4"/>
  <c r="C6" i="1" s="1"/>
  <c r="F591" i="3"/>
  <c r="C4" i="1" s="1"/>
  <c r="D4" i="1" s="1"/>
  <c r="F252" i="10"/>
  <c r="F256" i="10" s="1"/>
  <c r="C14" i="1" s="1"/>
  <c r="D14" i="1" s="1"/>
  <c r="C8" i="1"/>
  <c r="D8" i="1" s="1"/>
  <c r="F180" i="5"/>
  <c r="F181" i="5" s="1"/>
  <c r="C12" i="1"/>
  <c r="D12" i="1" s="1"/>
  <c r="F139" i="6" l="1"/>
  <c r="F140" i="6" s="1"/>
  <c r="C10" i="1"/>
  <c r="D10" i="1" s="1"/>
  <c r="D20" i="1" s="1"/>
  <c r="D22" i="1" s="1"/>
  <c r="D23" i="1" s="1"/>
  <c r="D24" i="1" s="1"/>
  <c r="C27" i="1" s="1"/>
  <c r="F139" i="4"/>
  <c r="F140" i="4" s="1"/>
  <c r="F592" i="3"/>
  <c r="F593" i="3" s="1"/>
  <c r="E6" i="1"/>
  <c r="F258" i="10"/>
  <c r="F260" i="10" s="1"/>
  <c r="C20" i="1" l="1"/>
  <c r="C22" i="1" s="1"/>
  <c r="C23" i="1" s="1"/>
  <c r="C24" i="1" s="1"/>
  <c r="C26" i="1" s="1"/>
  <c r="E20" i="1"/>
  <c r="E22" i="1" s="1"/>
  <c r="E23" i="1" s="1"/>
  <c r="E24" i="1" s="1"/>
</calcChain>
</file>

<file path=xl/sharedStrings.xml><?xml version="1.0" encoding="utf-8"?>
<sst xmlns="http://schemas.openxmlformats.org/spreadsheetml/2006/main" count="2497" uniqueCount="1147">
  <si>
    <t>SKUPAJ</t>
  </si>
  <si>
    <t>22% DDV</t>
  </si>
  <si>
    <t>SKUPAJ brez DDV</t>
  </si>
  <si>
    <t>NEPREDVIDENA DELA</t>
  </si>
  <si>
    <t>SKUPAJ z DDV</t>
  </si>
  <si>
    <t>REKAPITULACIJA</t>
  </si>
  <si>
    <t>SKUPAJ TUJE STORITVE</t>
  </si>
  <si>
    <t>kos</t>
  </si>
  <si>
    <t>7.03</t>
  </si>
  <si>
    <t>0</t>
  </si>
  <si>
    <t>globokega 1,0 do 1,5 m</t>
  </si>
  <si>
    <t xml:space="preserve"> krožnega prereza s premerom 80 cm,</t>
  </si>
  <si>
    <t>7.02</t>
  </si>
  <si>
    <t>m</t>
  </si>
  <si>
    <t>7.01</t>
  </si>
  <si>
    <t>7.00</t>
  </si>
  <si>
    <t>Izdelava banke cestnih podatkov (BCP)</t>
  </si>
  <si>
    <t>6.04</t>
  </si>
  <si>
    <t>00 000</t>
  </si>
  <si>
    <t>vzdrževanje in obratovanje</t>
  </si>
  <si>
    <t xml:space="preserve">izvedenih del PID z navodili za </t>
  </si>
  <si>
    <t>Izdelava projektne dokumentacije</t>
  </si>
  <si>
    <t>6.03</t>
  </si>
  <si>
    <t>79 121</t>
  </si>
  <si>
    <t>ur</t>
  </si>
  <si>
    <t>Geotehnični nadzor</t>
  </si>
  <si>
    <t>6.02</t>
  </si>
  <si>
    <t>79 351</t>
  </si>
  <si>
    <t>Projektantski nadzor</t>
  </si>
  <si>
    <t>6.01</t>
  </si>
  <si>
    <t>79 311</t>
  </si>
  <si>
    <t>TUJE STORITVE</t>
  </si>
  <si>
    <t>6.00</t>
  </si>
  <si>
    <t>SKUPAJ OPREMA</t>
  </si>
  <si>
    <t>zaključnice, dolžine 4 m</t>
  </si>
  <si>
    <t>Dobava in vgraditev vkopane</t>
  </si>
  <si>
    <t>5.19</t>
  </si>
  <si>
    <t>64 281</t>
  </si>
  <si>
    <t>m1</t>
  </si>
  <si>
    <t>in odbojnikom za kolesarje</t>
  </si>
  <si>
    <t>za delovno širino W4 z držalom za pešce</t>
  </si>
  <si>
    <t>elemente, za nivo zadrževanja N2 in</t>
  </si>
  <si>
    <t>varnostne ograje, vključno vse</t>
  </si>
  <si>
    <t>Dobava in vgraditev jeklene</t>
  </si>
  <si>
    <t>5.18</t>
  </si>
  <si>
    <t>za delovno širino W4</t>
  </si>
  <si>
    <t>5.17</t>
  </si>
  <si>
    <t>64 434</t>
  </si>
  <si>
    <t>snovi</t>
  </si>
  <si>
    <t xml:space="preserve">1200 mm, z odsevnikom iz umetne </t>
  </si>
  <si>
    <t>smernika z votlim prerezom, dolžina</t>
  </si>
  <si>
    <t>Dobava in postavitev plastičnega</t>
  </si>
  <si>
    <t>5.16</t>
  </si>
  <si>
    <t>63 112</t>
  </si>
  <si>
    <t>m2</t>
  </si>
  <si>
    <t>Doplačilo za ročno izvedbo talnih označb</t>
  </si>
  <si>
    <t>5.15</t>
  </si>
  <si>
    <t>15 cm - taktilna označba na vozišču</t>
  </si>
  <si>
    <t>debelina plasti 3 mm, širina črte</t>
  </si>
  <si>
    <t>posipa z drobci stekla, strojno,</t>
  </si>
  <si>
    <t>stekla, vključno 200 g/m2 dodatnega</t>
  </si>
  <si>
    <t>z vmešanimi drobci / kroglicami</t>
  </si>
  <si>
    <t>označbe na vozišču z vročo plastiko</t>
  </si>
  <si>
    <t>Izdelava debeloslojne vzdolžne</t>
  </si>
  <si>
    <t>5.14</t>
  </si>
  <si>
    <t>62 433</t>
  </si>
  <si>
    <t>površina označbe 0,6 do 1,0 m2</t>
  </si>
  <si>
    <t>debelina plasti suhe snovi 250 µm,</t>
  </si>
  <si>
    <t>kroglicami stekla, strojno,</t>
  </si>
  <si>
    <t>250 g/m2 posipa z drobci /</t>
  </si>
  <si>
    <t>enokomponentno belo barvo, vključno</t>
  </si>
  <si>
    <t>ostalih označb na vozišču z</t>
  </si>
  <si>
    <t>Izdelava tankoslojne prečne in</t>
  </si>
  <si>
    <t>5.13</t>
  </si>
  <si>
    <t>62 166</t>
  </si>
  <si>
    <t>površina označbe do 0,5 m2</t>
  </si>
  <si>
    <t>5.12</t>
  </si>
  <si>
    <t>62 165</t>
  </si>
  <si>
    <t>snovi 200 µm, širina črte 12 cm</t>
  </si>
  <si>
    <t xml:space="preserve"> strojno, debelina plasti suhe</t>
  </si>
  <si>
    <t>posipa z drobci / kroglicami stekla,</t>
  </si>
  <si>
    <t>belo barvo, vključno 250 g/m2</t>
  </si>
  <si>
    <t>označbe na vozišču z enokomponentno</t>
  </si>
  <si>
    <t>Izdelava tankoslojne vzdolžne</t>
  </si>
  <si>
    <t>5.11</t>
  </si>
  <si>
    <t>62 112</t>
  </si>
  <si>
    <t>RA3, velikost od 0,21 do 0,40 m2</t>
  </si>
  <si>
    <t>pločevine, znak z belo barvo-folijo</t>
  </si>
  <si>
    <t>znaka, podloga iz aluminijaste</t>
  </si>
  <si>
    <t>Dobava in pritrditev prometnega</t>
  </si>
  <si>
    <t>5.10</t>
  </si>
  <si>
    <t>61 723</t>
  </si>
  <si>
    <t>RA1, velikost 1,01 do 2,00 m2</t>
  </si>
  <si>
    <t>pločevine, znak z rumeno barvo-folijo</t>
  </si>
  <si>
    <t>5.09</t>
  </si>
  <si>
    <t>61 726</t>
  </si>
  <si>
    <t>RA1, velikost od 0,71 do 1,00 m2</t>
  </si>
  <si>
    <t>5.08</t>
  </si>
  <si>
    <t>61 725</t>
  </si>
  <si>
    <t>RA1, velikost od 0,41 do 0,70 m2</t>
  </si>
  <si>
    <t>pločevine, znak z modro barvo-folijo</t>
  </si>
  <si>
    <t>5.07</t>
  </si>
  <si>
    <t>61 724</t>
  </si>
  <si>
    <t>RA1, velikost od 0,21 do 0,40 m2</t>
  </si>
  <si>
    <t>5.06</t>
  </si>
  <si>
    <t>600 mm</t>
  </si>
  <si>
    <t>odsevno folijo RA2, premera</t>
  </si>
  <si>
    <t>aluminijaste pločevine, znak z</t>
  </si>
  <si>
    <t>prometnega znaka, podloga iz</t>
  </si>
  <si>
    <t>Dobava in pritrditev okroglega</t>
  </si>
  <si>
    <t>5.05</t>
  </si>
  <si>
    <t>61 652</t>
  </si>
  <si>
    <t>stranice a = 900 mm</t>
  </si>
  <si>
    <t>odsevno folijo RA2, dolžina</t>
  </si>
  <si>
    <t>Dobava in pritrditev trikotnega</t>
  </si>
  <si>
    <t>5.04</t>
  </si>
  <si>
    <t>61 452</t>
  </si>
  <si>
    <t>dolge 4500 mm</t>
  </si>
  <si>
    <t>jeklene cevi s premerom 64 mm,</t>
  </si>
  <si>
    <t>prometni znak iz vroče cinkane</t>
  </si>
  <si>
    <t>Dobava in vgraditev stebrička za</t>
  </si>
  <si>
    <t>5.03</t>
  </si>
  <si>
    <t>61 219</t>
  </si>
  <si>
    <t>premera 30 cm</t>
  </si>
  <si>
    <t>betona C 12/15, globine 80 cm,</t>
  </si>
  <si>
    <t>Izdelava temelja iz cementnega</t>
  </si>
  <si>
    <t>5.02</t>
  </si>
  <si>
    <t>61 122</t>
  </si>
  <si>
    <t>kandelaber cestne razsvetljave</t>
  </si>
  <si>
    <t>montažo prometnega znaka na</t>
  </si>
  <si>
    <t>Dobava in vgraditev materiala za</t>
  </si>
  <si>
    <t>5.01</t>
  </si>
  <si>
    <t>OPREMA</t>
  </si>
  <si>
    <t>5.00</t>
  </si>
  <si>
    <t>SKUPAJ ODVODNJAVANJE</t>
  </si>
  <si>
    <t>fi 20 do 30 cm iz cementnega betona,</t>
  </si>
  <si>
    <t>Izdelava poševne iztočne glave</t>
  </si>
  <si>
    <t>4.22</t>
  </si>
  <si>
    <t>ter vgradnja protipovratne zaklopke</t>
  </si>
  <si>
    <t>fi 60 cm iz cementnega betona,</t>
  </si>
  <si>
    <t>4.21</t>
  </si>
  <si>
    <t>cementnega betona s premerom 60 cm</t>
  </si>
  <si>
    <t>glave prepusta krožnega prereza iz</t>
  </si>
  <si>
    <t>Izdelava poševne vtočne ali iztočne</t>
  </si>
  <si>
    <t>4.20</t>
  </si>
  <si>
    <t>45 213</t>
  </si>
  <si>
    <t>40 cm</t>
  </si>
  <si>
    <t>cementnega betona s premerom 30 do</t>
  </si>
  <si>
    <t>4.19</t>
  </si>
  <si>
    <t>45 211</t>
  </si>
  <si>
    <t>C 15/20, po detajlu</t>
  </si>
  <si>
    <t>premerom 60 cm s cementnim betonom</t>
  </si>
  <si>
    <t>prepusta krožnega prereza iz cevi s</t>
  </si>
  <si>
    <t>Izdelava obloge (obbetoniranje)</t>
  </si>
  <si>
    <t>4.18</t>
  </si>
  <si>
    <t>45 132</t>
  </si>
  <si>
    <t>premerom 40 cm s cementnim betonom</t>
  </si>
  <si>
    <t>4.17</t>
  </si>
  <si>
    <t>45 131</t>
  </si>
  <si>
    <t>premerom 60 cm</t>
  </si>
  <si>
    <t>iz cevi iz cementnega betona s</t>
  </si>
  <si>
    <t>Izdelava prepusta krožnega prereza</t>
  </si>
  <si>
    <t>4.16</t>
  </si>
  <si>
    <t>45 114</t>
  </si>
  <si>
    <t>premerom 40 cm</t>
  </si>
  <si>
    <t>4.15</t>
  </si>
  <si>
    <t>45 112</t>
  </si>
  <si>
    <t>krožnega prereza s premerom 80 cm</t>
  </si>
  <si>
    <t>ojačenega cementnega betona,</t>
  </si>
  <si>
    <t>Dobava in vgraditev pokrova iz</t>
  </si>
  <si>
    <t>4.14</t>
  </si>
  <si>
    <t>44 916</t>
  </si>
  <si>
    <t>globokega 1,5 do 2,0 m</t>
  </si>
  <si>
    <t>Izdelava jaška iz cementnega betona,</t>
  </si>
  <si>
    <t>4.13</t>
  </si>
  <si>
    <t>44 163</t>
  </si>
  <si>
    <t>4.12</t>
  </si>
  <si>
    <t>44 162</t>
  </si>
  <si>
    <t>50 cm</t>
  </si>
  <si>
    <t>Preskus tesnosti cevi premera 21 do</t>
  </si>
  <si>
    <t>4.11</t>
  </si>
  <si>
    <t>43 832</t>
  </si>
  <si>
    <t>z nosilnostjo 400 kN.</t>
  </si>
  <si>
    <t>Izdelava linijskega požiralnika z rešetko,</t>
  </si>
  <si>
    <t>4.10</t>
  </si>
  <si>
    <t xml:space="preserve"> s prerezom 400/400 mm</t>
  </si>
  <si>
    <t>duktilne litine z nosilnostjo 400 kN</t>
  </si>
  <si>
    <t>Dobava in vgraditev rešetke iz</t>
  </si>
  <si>
    <t>4.09</t>
  </si>
  <si>
    <t>44 854</t>
  </si>
  <si>
    <t>globokega 1,0 do 1,5 m - požiralniki</t>
  </si>
  <si>
    <t>krožnega prereza s premerom 50 cm,</t>
  </si>
  <si>
    <t>Izdelava jaška iz polietilena,</t>
  </si>
  <si>
    <t>4.08</t>
  </si>
  <si>
    <t>44 332</t>
  </si>
  <si>
    <t>premera 250 mm, v globini do 1,0 m</t>
  </si>
  <si>
    <t>plastjo iz zmesi kamnitih zrn,</t>
  </si>
  <si>
    <t>PVC, vključno s podložno</t>
  </si>
  <si>
    <t>Izdelava kanalizacije iz cevi SN 8 iz</t>
  </si>
  <si>
    <t>4.07</t>
  </si>
  <si>
    <t>43 223</t>
  </si>
  <si>
    <t>trdimi plastičnimi cevmi premera 25 cm</t>
  </si>
  <si>
    <t>plasti iz cementnega betona, s</t>
  </si>
  <si>
    <t>globoke do 1,0 m, na podložni</t>
  </si>
  <si>
    <t>Izdelava vzdolžne in prečne drenaže,</t>
  </si>
  <si>
    <t>4.06</t>
  </si>
  <si>
    <t>42 165</t>
  </si>
  <si>
    <t>trdimi plastičnimi cevmi premera 11 cm</t>
  </si>
  <si>
    <t xml:space="preserve"> globoke do 1,0 m, na podložni</t>
  </si>
  <si>
    <t>4.05</t>
  </si>
  <si>
    <t>42 162</t>
  </si>
  <si>
    <t>betona C15/20, debeli 20 cm</t>
  </si>
  <si>
    <t>30 cm, na podložni plasti iz zmesi</t>
  </si>
  <si>
    <t>cm in notranje širine dna kanalete</t>
  </si>
  <si>
    <t>iz cementnega betona, dolžine 100</t>
  </si>
  <si>
    <t>Utrditev jarka s kanaletami na stik</t>
  </si>
  <si>
    <t>4.04</t>
  </si>
  <si>
    <t>kot na vozišču, široko 50 cm</t>
  </si>
  <si>
    <t>bituminiziranega drobljenca enake debeline</t>
  </si>
  <si>
    <t xml:space="preserve">s plastjo bitumenskega betona in </t>
  </si>
  <si>
    <t>Izdelava koritnice</t>
  </si>
  <si>
    <t>4.03</t>
  </si>
  <si>
    <t>Izvedba asfaltne mulde</t>
  </si>
  <si>
    <t>4.02</t>
  </si>
  <si>
    <t>cementnega betona, debeli 10 cm</t>
  </si>
  <si>
    <t>cementno malto, na podložni plasti</t>
  </si>
  <si>
    <t>debelina 20 cm, stiki zapolnjeni s</t>
  </si>
  <si>
    <t>Tlakovanje jarka z lomljencem,</t>
  </si>
  <si>
    <t>4.01</t>
  </si>
  <si>
    <t>41 141</t>
  </si>
  <si>
    <t>ODVODNJAVANJE</t>
  </si>
  <si>
    <t>4.00</t>
  </si>
  <si>
    <t>SKUPAJ VOZIŠČNE KONSTRUKCIJE</t>
  </si>
  <si>
    <t>vključno z rezanjem in odstranitvijo asfalta</t>
  </si>
  <si>
    <t xml:space="preserve"> cementnega betona, debeli 20 cm,</t>
  </si>
  <si>
    <t xml:space="preserve">30cm/30cm/8cm na podložni plasti </t>
  </si>
  <si>
    <t>Izdelava vodilne taktilne plošče</t>
  </si>
  <si>
    <t>3.11</t>
  </si>
  <si>
    <t>Izdelava opozorilne taktilne plošče</t>
  </si>
  <si>
    <t>3.10</t>
  </si>
  <si>
    <t>m3</t>
  </si>
  <si>
    <t>nad 1,00 m</t>
  </si>
  <si>
    <t>Izdelava bankine iz drobljenca, široke</t>
  </si>
  <si>
    <t>3.09</t>
  </si>
  <si>
    <t>36 134</t>
  </si>
  <si>
    <t>do 0,50 m</t>
  </si>
  <si>
    <t>3.08</t>
  </si>
  <si>
    <t>36 131</t>
  </si>
  <si>
    <t>prerezom 15/25 cm</t>
  </si>
  <si>
    <t>robnika iz cementnega betona s</t>
  </si>
  <si>
    <t>predfabriciranega pogreznjenega</t>
  </si>
  <si>
    <t>Dobava in vgraditev</t>
  </si>
  <si>
    <t>3.07</t>
  </si>
  <si>
    <t>35 235</t>
  </si>
  <si>
    <t>predfabriciranega dvignjenega</t>
  </si>
  <si>
    <t>3.06</t>
  </si>
  <si>
    <t>35 214</t>
  </si>
  <si>
    <t>emulzijo 0,2 kg/m2 (delo pod prometom)</t>
  </si>
  <si>
    <t>Pobrizg podlage z bitumensko</t>
  </si>
  <si>
    <t>3.05</t>
  </si>
  <si>
    <t>32 561</t>
  </si>
  <si>
    <t>debelini 7 cm (AC 22 base B50/70, A3)</t>
  </si>
  <si>
    <t>sestavljenim bitumenskim vezivom v</t>
  </si>
  <si>
    <t>zrnavosti 0/22S mm s</t>
  </si>
  <si>
    <t>bituminiziranega drobljenca</t>
  </si>
  <si>
    <t>Izdelava zgornje nosilne plasti</t>
  </si>
  <si>
    <t>3.04</t>
  </si>
  <si>
    <t>31 367</t>
  </si>
  <si>
    <t>40 mm (AC 11 surf B50/70, A3)</t>
  </si>
  <si>
    <t>cestogradbenega bitumna v debelini</t>
  </si>
  <si>
    <t>zrn iz silikatnih kamnin in</t>
  </si>
  <si>
    <t>bitumenskega betona BB 11s iz zmesi</t>
  </si>
  <si>
    <t>Izdelava obrabne in zaporne plasti</t>
  </si>
  <si>
    <t>3.03</t>
  </si>
  <si>
    <t>32 283</t>
  </si>
  <si>
    <t>debelini 6 cm (AC 22 base B50/70, A4)</t>
  </si>
  <si>
    <t>3.02</t>
  </si>
  <si>
    <t>31 366</t>
  </si>
  <si>
    <t>kamnine v debelini 30 cm D32</t>
  </si>
  <si>
    <t>enakomerno zrnatega drobljenca iz</t>
  </si>
  <si>
    <t>Izdelava nevezane nosilne plasti</t>
  </si>
  <si>
    <t>3.01</t>
  </si>
  <si>
    <t>31 132</t>
  </si>
  <si>
    <t>VOZIŠČNE KONSTRUKCIJE</t>
  </si>
  <si>
    <t>3.00</t>
  </si>
  <si>
    <t>SKUPAJ ZEMELJSKA DELA IN TEMELJENJE</t>
  </si>
  <si>
    <t xml:space="preserve">Sanacija brežine z drenažnimi rebri </t>
  </si>
  <si>
    <t>2.18</t>
  </si>
  <si>
    <t>gramozom 8/16 do 16/32.</t>
  </si>
  <si>
    <t>Zasip drenaže s spranim</t>
  </si>
  <si>
    <t>2.17</t>
  </si>
  <si>
    <t>zemljine – 1. kategorije</t>
  </si>
  <si>
    <t>Razprostiranje odvečne plodne</t>
  </si>
  <si>
    <t>2.16</t>
  </si>
  <si>
    <t>29 131</t>
  </si>
  <si>
    <t>Doplačilo za zatravitev s semenom</t>
  </si>
  <si>
    <t>2.15</t>
  </si>
  <si>
    <t>25 151</t>
  </si>
  <si>
    <t>v debelini do 15 cm - strojno</t>
  </si>
  <si>
    <t>Humuziranje brežine brez valjanja,</t>
  </si>
  <si>
    <t>2.14</t>
  </si>
  <si>
    <t>25 112</t>
  </si>
  <si>
    <t>z dobavo iz kamnoloma D63 - poglobitev</t>
  </si>
  <si>
    <t>kamnitih zrn v debelini 40 cm</t>
  </si>
  <si>
    <t>Izdelava posteljice iz drobljenih</t>
  </si>
  <si>
    <t>2.13</t>
  </si>
  <si>
    <t>24 474</t>
  </si>
  <si>
    <t>z dobavo iz kamnoloma D63</t>
  </si>
  <si>
    <t>2.12</t>
  </si>
  <si>
    <t xml:space="preserve"> - strojno (drenaže, jaški, prepusti, kan. cevi)</t>
  </si>
  <si>
    <t>kategorije z dobavo iz kamnoloma D125</t>
  </si>
  <si>
    <t>Vgraditev nasipa iz zrnate kamnine 4.</t>
  </si>
  <si>
    <t>2.11</t>
  </si>
  <si>
    <t>2.10</t>
  </si>
  <si>
    <t>– 3. kategorije (obstoječ tampon)</t>
  </si>
  <si>
    <t>Vgraditev nasipa iz zrnate kamnine</t>
  </si>
  <si>
    <t>2.09</t>
  </si>
  <si>
    <t>24 112</t>
  </si>
  <si>
    <t>natezna trdnost &gt; 13,5 kN/m</t>
  </si>
  <si>
    <t>površinska masa &gt;180 g/m2,</t>
  </si>
  <si>
    <t>Dobava in vgraditev geotekstilije</t>
  </si>
  <si>
    <t>2.08</t>
  </si>
  <si>
    <t>23 311</t>
  </si>
  <si>
    <t>vezljive zemljine – 3. kategorije</t>
  </si>
  <si>
    <t>Ureditev planuma temeljnih tal</t>
  </si>
  <si>
    <t>2.07</t>
  </si>
  <si>
    <t>22 112</t>
  </si>
  <si>
    <t>Opomba: z odvozom na deponijo do 15km.</t>
  </si>
  <si>
    <t>– strojno, planiranje dna ročno</t>
  </si>
  <si>
    <t>širine do 1,0 m in globine do 1,0 m</t>
  </si>
  <si>
    <t>rove, prepuste, jaške in drenaže,</t>
  </si>
  <si>
    <t>kategorije za temelje, kanalske</t>
  </si>
  <si>
    <t>Izkop vezljive zemljine – 3.</t>
  </si>
  <si>
    <t>2.06</t>
  </si>
  <si>
    <t>21 314</t>
  </si>
  <si>
    <t>– ročno, planiranje dna ročno</t>
  </si>
  <si>
    <t>komunalnih vodov</t>
  </si>
  <si>
    <t>kategorije v območju obstoječih</t>
  </si>
  <si>
    <t>2.05</t>
  </si>
  <si>
    <t>21 313</t>
  </si>
  <si>
    <t>Opomba: deponiranje ob izkopu</t>
  </si>
  <si>
    <t>kategorije – strojno z odrivom do 50 m</t>
  </si>
  <si>
    <t>Široki izkop mehke kamnine – 4.</t>
  </si>
  <si>
    <t>2.04</t>
  </si>
  <si>
    <t>21 241</t>
  </si>
  <si>
    <t>– 3. kategorije – strojno z nakladanjem</t>
  </si>
  <si>
    <t>Široki izkop vezljive zemljine</t>
  </si>
  <si>
    <t>2.03</t>
  </si>
  <si>
    <t>21 224</t>
  </si>
  <si>
    <t>1. kategorije – strojno z nakladanjem</t>
  </si>
  <si>
    <t>Površinski izkop plodne zemljine –</t>
  </si>
  <si>
    <t>2.02</t>
  </si>
  <si>
    <t>21 114</t>
  </si>
  <si>
    <t>1. kategorije – strojno z odrivom do 50 m</t>
  </si>
  <si>
    <t>2.01</t>
  </si>
  <si>
    <t>21 112</t>
  </si>
  <si>
    <t>ZEMELJSKA DELA IN TEMELJENJE</t>
  </si>
  <si>
    <t>2.00</t>
  </si>
  <si>
    <t>SKUPAJ PREDDELA</t>
  </si>
  <si>
    <t>Porušitev in odstranitev kanalet.</t>
  </si>
  <si>
    <t>1.23</t>
  </si>
  <si>
    <t>nivelti.</t>
  </si>
  <si>
    <t>Prilagoditev kap zasunov novi</t>
  </si>
  <si>
    <t>1.22</t>
  </si>
  <si>
    <t>iz duktilne litine nosilnosti 250 kN,</t>
  </si>
  <si>
    <t>niveleti z montažo novega pokrova fi 80 cm</t>
  </si>
  <si>
    <t>Prilagoditev kanalskega jaška novi</t>
  </si>
  <si>
    <t>1.21</t>
  </si>
  <si>
    <t>niveleti z montažo novega pokrova fi 60 cm</t>
  </si>
  <si>
    <t>1.20</t>
  </si>
  <si>
    <t>z vgradnjo fleksibilne plošče</t>
  </si>
  <si>
    <t>iz duktilne litine nosilnosti 400 kN,</t>
  </si>
  <si>
    <t>1.19</t>
  </si>
  <si>
    <t>notranjo stranico/premerom 61 do 100 cm</t>
  </si>
  <si>
    <t>Porušitev in odstranitev jaška z</t>
  </si>
  <si>
    <t>1.18</t>
  </si>
  <si>
    <t>12 432</t>
  </si>
  <si>
    <t>notranjo stranico/premerom do 60 cm</t>
  </si>
  <si>
    <t>1.17</t>
  </si>
  <si>
    <t>12 431</t>
  </si>
  <si>
    <t>kanalizacije iz cevi s premerom 41 do 80 cm</t>
  </si>
  <si>
    <t>Porušitev in odstranitev</t>
  </si>
  <si>
    <t>1.16</t>
  </si>
  <si>
    <t>12 422</t>
  </si>
  <si>
    <t>kanalizacije iz cevi s premerom do 40 cm</t>
  </si>
  <si>
    <t>1.15</t>
  </si>
  <si>
    <t>12 421</t>
  </si>
  <si>
    <t>(vklop v obst. stanje, priključki)</t>
  </si>
  <si>
    <t>diamantno žago, debele 6 do 10 cm</t>
  </si>
  <si>
    <t>Rezanje asfaltne plasti s talno</t>
  </si>
  <si>
    <t>1.14</t>
  </si>
  <si>
    <t>12 382</t>
  </si>
  <si>
    <t>stanje, priključki)</t>
  </si>
  <si>
    <t>plasti v debelini do 3 cm (vklop v obst.</t>
  </si>
  <si>
    <t>Rezkanje in odvoz asfaltne krovne</t>
  </si>
  <si>
    <t>1.13</t>
  </si>
  <si>
    <t>12 371</t>
  </si>
  <si>
    <t>plasti v debelini 6 do 10 cm</t>
  </si>
  <si>
    <t>Porušitev in odstranitev asfaltne</t>
  </si>
  <si>
    <t>1.12</t>
  </si>
  <si>
    <t>12 322</t>
  </si>
  <si>
    <t>Opomba: z odvozom na deponijo do 35km.</t>
  </si>
  <si>
    <t>Demontaža plastičnega smernika</t>
  </si>
  <si>
    <t>12 261</t>
  </si>
  <si>
    <t>1.11</t>
  </si>
  <si>
    <t>Demontaža jeklene varnostne ograje</t>
  </si>
  <si>
    <t>1.10</t>
  </si>
  <si>
    <t>12 231</t>
  </si>
  <si>
    <t>podstavkih</t>
  </si>
  <si>
    <t xml:space="preserve">Demontaža prometnega znaka na dveh </t>
  </si>
  <si>
    <t>1.09</t>
  </si>
  <si>
    <t>12 212</t>
  </si>
  <si>
    <t>podstavku</t>
  </si>
  <si>
    <t xml:space="preserve">Demontaža prometnega znaka na enem </t>
  </si>
  <si>
    <t>1.08</t>
  </si>
  <si>
    <t>12 211</t>
  </si>
  <si>
    <t>50 cm z odvozom na deponijo</t>
  </si>
  <si>
    <t>Odstranitev panja s premerom 31 do</t>
  </si>
  <si>
    <t>1.07</t>
  </si>
  <si>
    <t>12 165</t>
  </si>
  <si>
    <t>odstranitev vej</t>
  </si>
  <si>
    <t>deblom premera 31 do 50 cm ter</t>
  </si>
  <si>
    <t>Posek in odstranitev drevesa z</t>
  </si>
  <si>
    <t>1.06</t>
  </si>
  <si>
    <t>12 152</t>
  </si>
  <si>
    <t>redko porasli površini - ročno</t>
  </si>
  <si>
    <t>debli premera do 10 cm ter vej na</t>
  </si>
  <si>
    <t>Odstranitev grmovja in dreves z</t>
  </si>
  <si>
    <t>1.05</t>
  </si>
  <si>
    <t>12 131</t>
  </si>
  <si>
    <t>ravninskem terenu</t>
  </si>
  <si>
    <t>profila ostale javne ceste v</t>
  </si>
  <si>
    <t>Postavitev in zavarovanje prečnega</t>
  </si>
  <si>
    <t>1.04</t>
  </si>
  <si>
    <t>11 221</t>
  </si>
  <si>
    <t>terenu</t>
  </si>
  <si>
    <t xml:space="preserve">trase komunalnih vodov v ravninskem </t>
  </si>
  <si>
    <t>Zakoličba osi</t>
  </si>
  <si>
    <t>1.03</t>
  </si>
  <si>
    <t>11 131</t>
  </si>
  <si>
    <t>Zakoličba detajlnih točk</t>
  </si>
  <si>
    <t>1.02</t>
  </si>
  <si>
    <t>trase ostale javne ceste v</t>
  </si>
  <si>
    <t>1.01</t>
  </si>
  <si>
    <t>11 121</t>
  </si>
  <si>
    <t>PREDDELA</t>
  </si>
  <si>
    <t>1.00</t>
  </si>
  <si>
    <t>taks in evidenčnih listov</t>
  </si>
  <si>
    <t>stroške vseh potrebnih pristojbin,</t>
  </si>
  <si>
    <t xml:space="preserve">trajno deponijo, vključujejo tudi </t>
  </si>
  <si>
    <t>Postavke, ki vključujejo odvoz na</t>
  </si>
  <si>
    <t xml:space="preserve">material, opremo in delo za izvedbo </t>
  </si>
  <si>
    <t xml:space="preserve">Vse postavke vključujejo ves potreben </t>
  </si>
  <si>
    <t>OPOMBA</t>
  </si>
  <si>
    <t>0.01</t>
  </si>
  <si>
    <t>KRIŽIŠČE Z LZP NA R2-433/1288 v dolžini 224 m</t>
  </si>
  <si>
    <t>CESTA R3-730/4104 v dolžini 2489 m</t>
  </si>
  <si>
    <t xml:space="preserve">od km 0.000 do km 2.489 </t>
  </si>
  <si>
    <t>snovi 200 µm, širina črte 20 cm</t>
  </si>
  <si>
    <t>rdečo barvo, vključno 250 g/m2</t>
  </si>
  <si>
    <t>snovi 200 µm, širina črte 10 cm</t>
  </si>
  <si>
    <t>62 111</t>
  </si>
  <si>
    <t>odsevno folijo RA1, premera</t>
  </si>
  <si>
    <t>61 642</t>
  </si>
  <si>
    <t>dolge 4000 mm</t>
  </si>
  <si>
    <t>61 218</t>
  </si>
  <si>
    <t>SKUPAJ GRADBENA IN OBRTNIŠKA DELA</t>
  </si>
  <si>
    <t>zabita v bankino.</t>
  </si>
  <si>
    <t xml:space="preserve">za kolesarje in pešce, višine 1.3 m, </t>
  </si>
  <si>
    <t>Dobava in vgraditev lesene ograje</t>
  </si>
  <si>
    <t>GRADBENA IN OBRTNIŠKA DELA</t>
  </si>
  <si>
    <t>debelini 50 mm -AC 8 surf B70/50, A5</t>
  </si>
  <si>
    <t>bitumenskega betona BB 8k</t>
  </si>
  <si>
    <t>32 235</t>
  </si>
  <si>
    <t>kamnine v debelini 25 cm D32</t>
  </si>
  <si>
    <t>kamnitih zrn v debelini 30 cm</t>
  </si>
  <si>
    <t>KOLESARSKA STEZA</t>
  </si>
  <si>
    <t>debelina plasti suhe snovi 200 µm,</t>
  </si>
  <si>
    <t>vključno 250 g/m2 posipa z drobci /</t>
  </si>
  <si>
    <t>enokomponentno rumeno barvo,</t>
  </si>
  <si>
    <t>62 222</t>
  </si>
  <si>
    <t>širina črte 30 cm</t>
  </si>
  <si>
    <t>vzdolžne označbe na vozišču z</t>
  </si>
  <si>
    <t>Izdelava začasne tankoslojne</t>
  </si>
  <si>
    <t>62 215</t>
  </si>
  <si>
    <t>- dimenzije: 3,06 x 1,67 x 2,58 m</t>
  </si>
  <si>
    <t>nadstrešnice tip APL K 03</t>
  </si>
  <si>
    <t xml:space="preserve">Dobava in montaža avtobusne </t>
  </si>
  <si>
    <t>60x60x60 cm, za temelje nadstrešnice</t>
  </si>
  <si>
    <t xml:space="preserve">betonskega montažnega bloka </t>
  </si>
  <si>
    <t>prerezom 8/20 cm</t>
  </si>
  <si>
    <t>35 236</t>
  </si>
  <si>
    <t>Stiki so zaliti s cementno malto.</t>
  </si>
  <si>
    <t>peščeno podlago debeline 2.0 do 3.0 cm.</t>
  </si>
  <si>
    <t>kamnina. Tlakovci se položijo na</t>
  </si>
  <si>
    <t>tlakovcev velikosti 10/10/10 cm silikatna</t>
  </si>
  <si>
    <t>Izdelava tlakovane obrabne plasti iz</t>
  </si>
  <si>
    <t>34 112</t>
  </si>
  <si>
    <t>debelini 50 mm -AC 8 surf B50/70, A5</t>
  </si>
  <si>
    <t>AVTOBUSNA POSTAJALIŠČA</t>
  </si>
  <si>
    <t>za pritditev na krono zidu, po detajlu</t>
  </si>
  <si>
    <t>žične ograje, vključno vse elemente</t>
  </si>
  <si>
    <t>Dobava in vgraditev plastificirane</t>
  </si>
  <si>
    <t>58 214</t>
  </si>
  <si>
    <t>robovi)</t>
  </si>
  <si>
    <t xml:space="preserve">lesenih letvic 2,5/2,5cm (posneti </t>
  </si>
  <si>
    <t>Dobava, vgraditev in odstranitev</t>
  </si>
  <si>
    <t>54 523</t>
  </si>
  <si>
    <t>kamni s cementno malto.</t>
  </si>
  <si>
    <t>Fugiranje stikov med posameznimi</t>
  </si>
  <si>
    <t>54 522</t>
  </si>
  <si>
    <t>0,55m in višini 20cm.</t>
  </si>
  <si>
    <t>zapolnitvenim materialom, v dolžini</t>
  </si>
  <si>
    <t>penasto ploščo in trajno elastičnim</t>
  </si>
  <si>
    <t>dilatacijske rege, vključno s trdo</t>
  </si>
  <si>
    <t>robnega venca po detajlu</t>
  </si>
  <si>
    <t>Izdelava stika med kampadami</t>
  </si>
  <si>
    <t>54 268</t>
  </si>
  <si>
    <t xml:space="preserve">  - 0,2 m3 betona C30/37, XF4</t>
  </si>
  <si>
    <t xml:space="preserve">  - 18,9 kg S 500 (B)</t>
  </si>
  <si>
    <t xml:space="preserve">  - 0,8 m2 opaža;</t>
  </si>
  <si>
    <t>betonom:</t>
  </si>
  <si>
    <t>vključno z opažem, armaturo in</t>
  </si>
  <si>
    <t>kamnitega zidu, širine 55 cm,</t>
  </si>
  <si>
    <t>Izdelava armirano betonske krone</t>
  </si>
  <si>
    <t>54 263</t>
  </si>
  <si>
    <t>betonom C25/30 (30%).</t>
  </si>
  <si>
    <t>(apnenec ali eruptivec), vključno z</t>
  </si>
  <si>
    <t>lomljenega kamna velikosti 30-60 cm</t>
  </si>
  <si>
    <t>Izvedba kamnitega opornega zidu iz</t>
  </si>
  <si>
    <t>54 251</t>
  </si>
  <si>
    <t>opornega kamnitega zidu.</t>
  </si>
  <si>
    <t>cementnega betona C15/20 v temelj</t>
  </si>
  <si>
    <t>Priprava in vgraditev navadnega</t>
  </si>
  <si>
    <t>53 131</t>
  </si>
  <si>
    <t>plastične cevi premera 10cm, dolžine 1,2m</t>
  </si>
  <si>
    <t xml:space="preserve">Izdelava izcednice (barbakane) iz gibljive </t>
  </si>
  <si>
    <t>težki zemljini.</t>
  </si>
  <si>
    <t>Planum naravnih temeljnih tal v</t>
  </si>
  <si>
    <t>Opomba: z odvozom na deponijo do 15km</t>
  </si>
  <si>
    <t>globine nad 4,0 m</t>
  </si>
  <si>
    <t>za gradbene jame za objekte,</t>
  </si>
  <si>
    <t>Izkop mehke kamnine – 4. kategorije</t>
  </si>
  <si>
    <t>21 445</t>
  </si>
  <si>
    <t>vej in panjev</t>
  </si>
  <si>
    <t>nad 50 cm premera ter odstranitev</t>
  </si>
  <si>
    <t>Posek in odstranitev dreves z debli</t>
  </si>
  <si>
    <t>12 113</t>
  </si>
  <si>
    <t>fi 15-50cm, odstranitev panjev.</t>
  </si>
  <si>
    <t>Posek in odstranitev dreves in vej</t>
  </si>
  <si>
    <t>12 112</t>
  </si>
  <si>
    <t>odstranitev vej.</t>
  </si>
  <si>
    <t>dreves z debli do 15 cm premera ter</t>
  </si>
  <si>
    <t>Posek in odstranitev grmovja in</t>
  </si>
  <si>
    <t>12 111</t>
  </si>
  <si>
    <t>profilih (18 točk).</t>
  </si>
  <si>
    <t>objekta ter osi ceste v prečnih</t>
  </si>
  <si>
    <t>Zakoličba in zavarovanje lege</t>
  </si>
  <si>
    <t>profilov.</t>
  </si>
  <si>
    <t>Postavitev in zavarovanje prečnih</t>
  </si>
  <si>
    <t>l= 35.0 m (2.3+71.3 do 2.4+05.5)</t>
  </si>
  <si>
    <t>l= 81.0 m (2.0+81.5 do 2.1+66.8)</t>
  </si>
  <si>
    <t>OPORNI KAMNITI ZID</t>
  </si>
  <si>
    <t xml:space="preserve"> </t>
  </si>
  <si>
    <t>PREPUST, VTOČNO IZTOČNI OBJEKT</t>
  </si>
  <si>
    <t>kom</t>
  </si>
  <si>
    <t>in obratovanje</t>
  </si>
  <si>
    <t>izvedenih del PID z navodili za vzdrževanje</t>
  </si>
  <si>
    <t>Geomehanski nadzor.</t>
  </si>
  <si>
    <t>78 151</t>
  </si>
  <si>
    <t>Projektantski nadzor.</t>
  </si>
  <si>
    <t>78 111</t>
  </si>
  <si>
    <t>SKUPAJ PREPUST, VTOČNO IZTOČNI OBJEKT</t>
  </si>
  <si>
    <t>posejanje s travnim semenom</t>
  </si>
  <si>
    <t xml:space="preserve">Ročno planiranje poševnih površin in </t>
  </si>
  <si>
    <t>Izdelava kamnite pete iz lomljenca</t>
  </si>
  <si>
    <t>3,07</t>
  </si>
  <si>
    <t>gramoznem filtru  deb. 10 cm</t>
  </si>
  <si>
    <t xml:space="preserve">C25/30, prerez kamna min. 40 cm, Fuge poglobljene, na </t>
  </si>
  <si>
    <t xml:space="preserve">Izdelava kamnitega tlaka debeline 25 cm na betonu  </t>
  </si>
  <si>
    <t>vtočno in iztočni objekt</t>
  </si>
  <si>
    <t xml:space="preserve">Dobava in vgraditev cementnega betona C30/37 </t>
  </si>
  <si>
    <t>Izdelava opaža za vtočno in iztočni objekt - okrogli opaž</t>
  </si>
  <si>
    <t xml:space="preserve">raven zid visok do 2 m </t>
  </si>
  <si>
    <t xml:space="preserve">Izdelava dvostranskega vezanega opaža za </t>
  </si>
  <si>
    <t>s komprimiranjem v plasteh, 95 % po Proctorju</t>
  </si>
  <si>
    <t>Zasip z zrnato kamnino – 3. kategorije - strojno</t>
  </si>
  <si>
    <t>24 214</t>
  </si>
  <si>
    <t>m'</t>
  </si>
  <si>
    <t>Dobava in vgraditev cevi fi 100 cm odporne na obrus (Hobas - 6 m cevi)</t>
  </si>
  <si>
    <t>Planum naravnih temeljnih tal v težki zemljini.</t>
  </si>
  <si>
    <t>10 l/s</t>
  </si>
  <si>
    <t>navzdol v vseh kategorijah, s črpalko kapacitete 5</t>
  </si>
  <si>
    <t xml:space="preserve">Začasno črpanje vode pri napredovanju izkopa do </t>
  </si>
  <si>
    <t>21 996</t>
  </si>
  <si>
    <t>nakladanje z odvozom na deponijo do 15 km, razgrinjanje</t>
  </si>
  <si>
    <t xml:space="preserve">Opomba: </t>
  </si>
  <si>
    <t xml:space="preserve"> ter zavarovanje 2,0 m in globine 1,1 do 2,0 m</t>
  </si>
  <si>
    <t>za temelje, kanalske rove, prepuste, jaške in drenaže</t>
  </si>
  <si>
    <t>Izkop zemlje 3/4  kategorije</t>
  </si>
  <si>
    <t>21 365</t>
  </si>
  <si>
    <t>Opomba: nakladanje z odvozom na deponijo do 20 km</t>
  </si>
  <si>
    <t>dreves z debli do 15 cm premera ter odstranitev vej.</t>
  </si>
  <si>
    <t>objekta ter osi vodotoka v prečnih profilih (10 točk).</t>
  </si>
  <si>
    <t>v km 0,00+22,11,  dolžine 21,36 m</t>
  </si>
  <si>
    <t xml:space="preserve">PREPUST fi 100 cm </t>
  </si>
  <si>
    <t>- vtočno in iztočni objekt</t>
  </si>
  <si>
    <t>53139</t>
  </si>
  <si>
    <t>51681</t>
  </si>
  <si>
    <t>51.331</t>
  </si>
  <si>
    <t>Dobava in vgraditev cevi fi 150 cm odporne na obrus (Hobas - 6 m cevi)</t>
  </si>
  <si>
    <t>v km 1,9+0,92,  dolžine 21,90 m</t>
  </si>
  <si>
    <t xml:space="preserve">PREPUST fi 150 cm </t>
  </si>
  <si>
    <t>v km 2,30+0,12,  dolžine 18,80 m</t>
  </si>
  <si>
    <t xml:space="preserve">VSE SKUPAJ </t>
  </si>
  <si>
    <t>22 % DDV</t>
  </si>
  <si>
    <t>SKUPAJ A + B</t>
  </si>
  <si>
    <t xml:space="preserve">SKUPAJ STROJNO INŠTALACIJSKA DELA  </t>
  </si>
  <si>
    <t>B</t>
  </si>
  <si>
    <t>GRADBENA DELA</t>
  </si>
  <si>
    <t>A.</t>
  </si>
  <si>
    <t xml:space="preserve">REKAPITULACIJA </t>
  </si>
  <si>
    <t>VSE SKUPAJ B.</t>
  </si>
  <si>
    <t>SKUPAJ STROJNO INŠTALACIJSKA DELA  B</t>
  </si>
  <si>
    <t>Izdelava geodetskega posnetka v kompletu z elaboratom in topografijami zasunov in posnetkom v ACAD R 2000-2004</t>
  </si>
  <si>
    <t>19.</t>
  </si>
  <si>
    <t>Pripravljalna in zaključna dela montažnih del</t>
  </si>
  <si>
    <t>18.</t>
  </si>
  <si>
    <t>Izvedba spremembe režima obratovanja v času del, čiščenje cevi zaradi zamašitev,  izvedba provizorija, izvajanje etapnosti, podpiranje komunalnih vodov in podobno.</t>
  </si>
  <si>
    <t>17.</t>
  </si>
  <si>
    <t>Dobava in montaža drogov s tablicami za označevanje hidrantov in zasunov</t>
  </si>
  <si>
    <t>16.</t>
  </si>
  <si>
    <t>Preizkus hidrantov s strani pooblaščene organizacije</t>
  </si>
  <si>
    <t>15.</t>
  </si>
  <si>
    <t>Analiza vzorca vode s strani pooblaščene organizacije</t>
  </si>
  <si>
    <t>14.</t>
  </si>
  <si>
    <t>Tlačni preizkus cevovoda</t>
  </si>
  <si>
    <t>13.</t>
  </si>
  <si>
    <t>Dezinfekcija in izpiranje cevovoda</t>
  </si>
  <si>
    <t>12.</t>
  </si>
  <si>
    <t>Transportni stroški vsega vodovodnega materiala na gradbišče in transporti  po gradbišču</t>
  </si>
  <si>
    <t>11.</t>
  </si>
  <si>
    <t>Dobava in montaža drogov s tablicami za označevanje hišnih priključkov</t>
  </si>
  <si>
    <t>10.</t>
  </si>
  <si>
    <t>Izvedba navezav na obstoječe vodovodno omrežje z obveščanjem uporabnikov o izpadih vode. Izvede upravljavec sistema.</t>
  </si>
  <si>
    <t>9.</t>
  </si>
  <si>
    <t>RAAX oklep d110</t>
  </si>
  <si>
    <t>PC cev DN 50</t>
  </si>
  <si>
    <t>kroglični ventil DN 50</t>
  </si>
  <si>
    <t>avtomatski odzračevalni ventil DN 50</t>
  </si>
  <si>
    <t>PVC jašek fi 500</t>
  </si>
  <si>
    <t>Dobava, vgradnja avtomatskega odzračevalnega ventila v PVC jašku</t>
  </si>
  <si>
    <t>7.</t>
  </si>
  <si>
    <t>Hidrant nadzemni DN 80</t>
  </si>
  <si>
    <t>EV zasun DN 50 z vgradbeno garnituro in cestno kapo</t>
  </si>
  <si>
    <t>EV zasun DN 80 z vgradbeno garnituro in cestno kapo</t>
  </si>
  <si>
    <t>EV zasun DN100 z vgradbeno armaturo in cestno kapo</t>
  </si>
  <si>
    <t>Dobava, raznos  in montaža EV armatur vključno z vsem potrebnim spojnim, EPDM tesbilom in pritrdilnim nerjavečim materialom iz Duktila PN16, ISO 2531</t>
  </si>
  <si>
    <t>6.</t>
  </si>
  <si>
    <t>N DN   80</t>
  </si>
  <si>
    <t>T DN 80/50</t>
  </si>
  <si>
    <t>T  DN 80/80</t>
  </si>
  <si>
    <t>T  DN 100/80</t>
  </si>
  <si>
    <t>FFK DN 80/90 st.</t>
  </si>
  <si>
    <t>FF DN 80x500</t>
  </si>
  <si>
    <t>Nabava, raznos in montaža NL fazonskih kosov, izdelano po DIN EN 545, vključno z vsem potrebnim spojnim, EPDM tesnilnim in pritrdilnim materialom iz neerjavnega materiala, zunanja zaščita 200 g/m2 Zn, notranja cementna malta, obojka z raztavljivim sidrnim spojem</t>
  </si>
  <si>
    <t>5.</t>
  </si>
  <si>
    <t>DN80</t>
  </si>
  <si>
    <t>Nabava, raznos in vgradnja X komada</t>
  </si>
  <si>
    <t>4.</t>
  </si>
  <si>
    <t xml:space="preserve">Nabava, raznos in vgradnja žabjega pokrova </t>
  </si>
  <si>
    <t>3.</t>
  </si>
  <si>
    <t>DN90</t>
  </si>
  <si>
    <t>DN110</t>
  </si>
  <si>
    <t>Nabava, raznos in vgradnja zobate spojke</t>
  </si>
  <si>
    <t>2.</t>
  </si>
  <si>
    <t>PEHD DN 90/12.5 bar</t>
  </si>
  <si>
    <t>PEHD DN 110/12.5 bar</t>
  </si>
  <si>
    <t>Nabava, raznos in vgradnja oplaščenih PEHD cevi, tip PE 100</t>
  </si>
  <si>
    <t>1.</t>
  </si>
  <si>
    <t>STROJNOINŠTALACIJSKA DELA</t>
  </si>
  <si>
    <t>B.</t>
  </si>
  <si>
    <t>VSE SKUPAJ  A</t>
  </si>
  <si>
    <t>DDV 22 %</t>
  </si>
  <si>
    <t>4.0</t>
  </si>
  <si>
    <t>RAZNA DELA</t>
  </si>
  <si>
    <t>3.0</t>
  </si>
  <si>
    <t>ZEMELJSKA DELA</t>
  </si>
  <si>
    <t>2.0</t>
  </si>
  <si>
    <t>1.0</t>
  </si>
  <si>
    <t xml:space="preserve">SKUPAJ GRADBENA DELA A </t>
  </si>
  <si>
    <t xml:space="preserve">SKUPAJ   4.0 </t>
  </si>
  <si>
    <t>Nepredvidena dela - 3 % od post.  1.0 do 3.0</t>
  </si>
  <si>
    <t>4.1</t>
  </si>
  <si>
    <t>SKUPAJ  3.0</t>
  </si>
  <si>
    <t>Izdelava dokumentacije PID</t>
  </si>
  <si>
    <t>3.8</t>
  </si>
  <si>
    <t>Geomehanski nadzor</t>
  </si>
  <si>
    <t>3.7</t>
  </si>
  <si>
    <t>3.6</t>
  </si>
  <si>
    <t>Nadzor soglasodajalca vodovodnega sistema</t>
  </si>
  <si>
    <t>3.5</t>
  </si>
  <si>
    <t>Ureditev provizorjev (montažni) za prehod preko gradbene jame v času izvedbe del v skladu s predpisi o varstvu pri delu</t>
  </si>
  <si>
    <t>3.4</t>
  </si>
  <si>
    <t xml:space="preserve">Dobava in namestitev zaščitne debelostenske cevi  (jeklena ali PEHD) fi 250 za potrebe prečkanja ceste Lenart - Trate ter melioracijskega jarka </t>
  </si>
  <si>
    <t>3.3</t>
  </si>
  <si>
    <t>Prečkanje melioracijskega jarka - izdelava kamnitega tlaka debeline 25 cm položenega na sveži beton C 20/25 debeline 10 cm in gramozni filter debeline 10 cm, najmanjši premer kamna 60 cm, fuge med kamni naj bodo poglobljene minimalno 5 cm</t>
  </si>
  <si>
    <t>3.2</t>
  </si>
  <si>
    <t>Prečkanje melioracijskega jarka - strojni izkop zemlje v mokrem z nakladanjem na kamion in odvozom v trajno deponijo na razdaljo 15 km</t>
  </si>
  <si>
    <t>3.1</t>
  </si>
  <si>
    <t xml:space="preserve">SKUPAJ  2.0  </t>
  </si>
  <si>
    <t xml:space="preserve">Vzpostavitev trase v prvotno stanje, strojno/ročno planiranje površin ter posejanje s travnim semenom </t>
  </si>
  <si>
    <t>2.8</t>
  </si>
  <si>
    <t>Strojni poriv humusa na traso, razplaniranje</t>
  </si>
  <si>
    <t>2.7</t>
  </si>
  <si>
    <t>Nakladanje in odvoz viška materiala v trajno deponijo na razdaljo do 15 km, rastiranje</t>
  </si>
  <si>
    <t>2.6</t>
  </si>
  <si>
    <t xml:space="preserve">Zasip gradbene jame z materialom iz izkopa - gradbiščne deponije   s predhodno odstranitvijo večjega kamenja,  komprimiranje </t>
  </si>
  <si>
    <t>2.5</t>
  </si>
  <si>
    <t>Dobava in vgraditev  peščeno gramoznega materiala do tampona ceste , vgrajevanje v plasteh s komprimiranjem po navodilih geomehanika (prečkanje ceste Lenart-Trate)</t>
  </si>
  <si>
    <t>2.4</t>
  </si>
  <si>
    <t xml:space="preserve">Dobava in vgraditev peščenega materiala frakcije 0-4 mm, izdelava posteljice s sprotno višinsko kontrolo do predpisane kote dna cevi ter obsip cevi </t>
  </si>
  <si>
    <t>2.3</t>
  </si>
  <si>
    <t xml:space="preserve">Kombiniran strojno/ročni izkop III. ktg v razmerju 98/2 z izvedbo vseh zaščitnih in varnostnih ukrepov  z odmetom materiala min 1,00 m od roba gradbene jame </t>
  </si>
  <si>
    <t>2.2</t>
  </si>
  <si>
    <t xml:space="preserve">Strojni izkop humusa v debelini do 15 cm s porivom na deponijo na razdaljo do 10,00 m </t>
  </si>
  <si>
    <t>2.1</t>
  </si>
  <si>
    <t xml:space="preserve">SKUPAJ  1.0  </t>
  </si>
  <si>
    <t>Postavitev in zavarovanje prečnih profilov</t>
  </si>
  <si>
    <t>1.5</t>
  </si>
  <si>
    <t xml:space="preserve">Zakoličba cevovoda z lesenimi količki vključno z zavarovanjem </t>
  </si>
  <si>
    <t>1.4</t>
  </si>
  <si>
    <t>zajeto v načrtu ceste</t>
  </si>
  <si>
    <t>Organizacija gradbišča z namestitvijo zaščitnih ograj, signalnih vrvi, ureditve dostopnih poti, ki morajo biti prav tako obdelane v elaboratu o organizaciji gradbišča.</t>
  </si>
  <si>
    <t>1.3</t>
  </si>
  <si>
    <t>Zakoličba obstoječih komunalnih vodov s strani upravljalcev komunalnih vodov, oz. izvedba sondažnih izkopov za določitev lege le teh</t>
  </si>
  <si>
    <t>1.2</t>
  </si>
  <si>
    <t>Zavarovanje gradbišča med gradnjo z vso potrebno signalizacijo in varnostno zaščito</t>
  </si>
  <si>
    <t>1.1</t>
  </si>
  <si>
    <t>€</t>
  </si>
  <si>
    <t>cena/skupaj</t>
  </si>
  <si>
    <t>cena/enoto</t>
  </si>
  <si>
    <t>količina</t>
  </si>
  <si>
    <t>enota</t>
  </si>
  <si>
    <t>SKUPAJ OSTALO</t>
  </si>
  <si>
    <t>komplet</t>
  </si>
  <si>
    <t>strelovod,gradbena dela)</t>
  </si>
  <si>
    <t xml:space="preserve">kabli in izvodi,razdelilci, </t>
  </si>
  <si>
    <t xml:space="preserve">(razsvetljava, instalacijski material, </t>
  </si>
  <si>
    <t xml:space="preserve">Droben nespecificiran material -10% </t>
  </si>
  <si>
    <t>8.05</t>
  </si>
  <si>
    <t>Prevozni stroški dovoza osebja</t>
  </si>
  <si>
    <t>8.04</t>
  </si>
  <si>
    <t>Prevozni stroški odvoza materiala</t>
  </si>
  <si>
    <t>8.03</t>
  </si>
  <si>
    <t>Prevozni stroški dovoza materiala</t>
  </si>
  <si>
    <t>8.02</t>
  </si>
  <si>
    <t xml:space="preserve">v gradbeno knjigo-3% </t>
  </si>
  <si>
    <t>Nepredvidena dela vpis</t>
  </si>
  <si>
    <t>8.01</t>
  </si>
  <si>
    <t>OSTALO</t>
  </si>
  <si>
    <t>8.00</t>
  </si>
  <si>
    <t>izdelavi projekta PID-elektroinstalacije</t>
  </si>
  <si>
    <t xml:space="preserve">Sodelovanje elektro izvajalca pri </t>
  </si>
  <si>
    <t>7.05</t>
  </si>
  <si>
    <t>elektroinstalacije</t>
  </si>
  <si>
    <t>Izdelava PID</t>
  </si>
  <si>
    <t>7.04</t>
  </si>
  <si>
    <t>tehničnem pregledu.</t>
  </si>
  <si>
    <t>certifikatov, sodelovanje na</t>
  </si>
  <si>
    <t>Vse potrebne meritve, izdaja</t>
  </si>
  <si>
    <t>na tehničnem pregledu.</t>
  </si>
  <si>
    <t xml:space="preserve">Ocena nadzora in sodelovanje </t>
  </si>
  <si>
    <t>oz. vzdrževalca C.R.</t>
  </si>
  <si>
    <t>rajonskega električarja,</t>
  </si>
  <si>
    <t>Ocena komunalnega nadzora</t>
  </si>
  <si>
    <t>SKUPAJ GRADBENA DELA</t>
  </si>
  <si>
    <t>C20/25, pod povoznimi površinami.</t>
  </si>
  <si>
    <t>Obbetoniranje PVC cevi z betonom</t>
  </si>
  <si>
    <t>6.13</t>
  </si>
  <si>
    <t>kanalizacije in vris v kataster</t>
  </si>
  <si>
    <t>Izdelava geodetskega posnetka</t>
  </si>
  <si>
    <t>6.12</t>
  </si>
  <si>
    <t>razdaljo 4 km</t>
  </si>
  <si>
    <t>trajno ali začasno deponijo na</t>
  </si>
  <si>
    <t>Odvoz odvečne lahke zemljine v</t>
  </si>
  <si>
    <t>6.11</t>
  </si>
  <si>
    <t xml:space="preserve"> izgled temelja.</t>
  </si>
  <si>
    <t>(glej risbo št. E4) ali v tekstu</t>
  </si>
  <si>
    <t>pripadajoča tesnila vložki Ø110/60</t>
  </si>
  <si>
    <t>pripadajoči redukcijski vložki Ø110/60</t>
  </si>
  <si>
    <t>z vgrajeno cevjo Stigmaflex, rdeča, Ø110</t>
  </si>
  <si>
    <t>kot naprimer iz dveh betonskih cevi,</t>
  </si>
  <si>
    <t>Dobava in vgraditev temelja za drog 10m</t>
  </si>
  <si>
    <t>6.10</t>
  </si>
  <si>
    <t>pokrovom za 25Mp- dim600x600mm</t>
  </si>
  <si>
    <t>dimenzij 0.6x0.6x1,0m, z LTŽ</t>
  </si>
  <si>
    <t>jašek iz modulov Prebil plast.</t>
  </si>
  <si>
    <t>križanja cevi s cesto, kot naprimer tipski</t>
  </si>
  <si>
    <t>Izdelava jaška z atestom za potrebe</t>
  </si>
  <si>
    <t>6.09</t>
  </si>
  <si>
    <t>nad kablom</t>
  </si>
  <si>
    <t>Dobava in polaganje GAL ščitnika</t>
  </si>
  <si>
    <t>6.08</t>
  </si>
  <si>
    <t>traku nad kablom in valjancem</t>
  </si>
  <si>
    <t>Dobava in polaganje opozorilnega</t>
  </si>
  <si>
    <t>6.07</t>
  </si>
  <si>
    <t xml:space="preserve"> deb. 10 cm, iz peska 3-7mm</t>
  </si>
  <si>
    <t>izdelavo podložne in zasipne plasti,</t>
  </si>
  <si>
    <t>cevi PC-E fi 110mm vključno z</t>
  </si>
  <si>
    <t>Dobava in polaganje izolacijskih</t>
  </si>
  <si>
    <t>6.06</t>
  </si>
  <si>
    <t>jarka, z valjanjem v plasteh</t>
  </si>
  <si>
    <t>lahko zemljino, deponirano ob robu</t>
  </si>
  <si>
    <t>Zasip kanalskega jarka z izkopano</t>
  </si>
  <si>
    <t>6.05</t>
  </si>
  <si>
    <t>materialom in pripadajočimi deli</t>
  </si>
  <si>
    <t>dimenzij 0,4x0,8m vključno z</t>
  </si>
  <si>
    <t>mivke ali presejane zemlje za jarek</t>
  </si>
  <si>
    <t>Izdelava kabelske blazine iz</t>
  </si>
  <si>
    <t>Deponija ob robu izkopanega jarka</t>
  </si>
  <si>
    <t>dim. 1.1x1.1x1.5m, v lahki zemljini.</t>
  </si>
  <si>
    <t>jaške in temelj razdelilca R C.R.)</t>
  </si>
  <si>
    <t xml:space="preserve">Izkop (za temelje droga C.R., revizijske </t>
  </si>
  <si>
    <t>izkopanega jarka</t>
  </si>
  <si>
    <t>do 1.0 m. Deponija ob robu</t>
  </si>
  <si>
    <t>zemljini širine do 0.5 m in globine</t>
  </si>
  <si>
    <t>Izkop kanalskega rova v lahki</t>
  </si>
  <si>
    <t>ali kabelske kanalizacije</t>
  </si>
  <si>
    <t>Zakoličba trase zemeljskega kabla</t>
  </si>
  <si>
    <t>SKUPAJ STRELOVODNA NAPRAVA</t>
  </si>
  <si>
    <t>spajanje valjanca</t>
  </si>
  <si>
    <t>Križna spona za</t>
  </si>
  <si>
    <t>antikorozijskim premazom</t>
  </si>
  <si>
    <t>detalja '' A '' in zaščiteni z</t>
  </si>
  <si>
    <t>kandelaber z vijačenjem s pomočjo</t>
  </si>
  <si>
    <t>Izvedba priključka ozemljitve na</t>
  </si>
  <si>
    <t>napajalni  kabel</t>
  </si>
  <si>
    <t>površinami pa nad cevjo v kateri je</t>
  </si>
  <si>
    <t>prečkanju ceste pod asfaltiranimi</t>
  </si>
  <si>
    <t>zemljo nad napajalnim kablom, pri</t>
  </si>
  <si>
    <t>povezavo kandelabrov položen v</t>
  </si>
  <si>
    <t>Pocinkan valjanec Fe/Zn 25x4 mm, za</t>
  </si>
  <si>
    <t>STRELOVODNA NAPRAVA</t>
  </si>
  <si>
    <t>SKUPAJ RAZDELILCI</t>
  </si>
  <si>
    <t xml:space="preserve"> droben material</t>
  </si>
  <si>
    <t xml:space="preserve">VS,sponke,N, PE -letve </t>
  </si>
  <si>
    <t>1-KN22-10, 1-KN6-40</t>
  </si>
  <si>
    <t>1-stikalo 1-0-2,</t>
  </si>
  <si>
    <t>1-svetlobno stikalo s foto senzorjem</t>
  </si>
  <si>
    <t>1-vtičnica 230V s pokorvom</t>
  </si>
  <si>
    <t>1-inst.odkl. tipB-1p/6A</t>
  </si>
  <si>
    <t>1-inst.odkl. tipB-1p/16A</t>
  </si>
  <si>
    <t>1-inst.odkl. tipB-3p/10A</t>
  </si>
  <si>
    <t>1-stikalo- 63A</t>
  </si>
  <si>
    <t>1-ključavnica KO10-cilindrična</t>
  </si>
  <si>
    <t>iz napajalnega dela, z vgrajeno opremo:</t>
  </si>
  <si>
    <t>ključavnicama in napisi, sestavljen</t>
  </si>
  <si>
    <t>ustrezno zaščito, opremljen s</t>
  </si>
  <si>
    <t>prostostoječe izvedbe, zaščiten z</t>
  </si>
  <si>
    <t>in ustrezne temelju,</t>
  </si>
  <si>
    <t xml:space="preserve">na betonskem podstavku </t>
  </si>
  <si>
    <t xml:space="preserve">Prebil plast, iz umetne mase </t>
  </si>
  <si>
    <t xml:space="preserve">Razdelilnik R C.R. kot naprimer </t>
  </si>
  <si>
    <t>Upravljalec cestne razsvetljave  :</t>
  </si>
  <si>
    <t>ZAJETO V POPISU NN DOVODA</t>
  </si>
  <si>
    <t>ELEKTRO-PS-PMO :</t>
  </si>
  <si>
    <t xml:space="preserve">in napajalnega dela,  z vgrajeno opremo: </t>
  </si>
  <si>
    <t xml:space="preserve">iz dovodno merilnega dela (ELEKTRO) </t>
  </si>
  <si>
    <t>na betonskem podstavku</t>
  </si>
  <si>
    <t xml:space="preserve">cestne razsvetljave iz umetne mase </t>
  </si>
  <si>
    <t>Razdelilnik PS-PMO za dovod in meritve</t>
  </si>
  <si>
    <t>RAZDELILCI</t>
  </si>
  <si>
    <t>SKUPAJ KABLI IN IZVODI</t>
  </si>
  <si>
    <t>in priklop.</t>
  </si>
  <si>
    <t>Izdelava kabelskih končnikov (povitje)</t>
  </si>
  <si>
    <t>do  svetilke</t>
  </si>
  <si>
    <t xml:space="preserve">tipske omarice v kandelabru </t>
  </si>
  <si>
    <t>Kabel PP00-Y 3 x 2.5 mm2, položen od</t>
  </si>
  <si>
    <t>i. ceveh na betonski podlagi</t>
  </si>
  <si>
    <t>pod asfaltiranimi površinami  pa  v</t>
  </si>
  <si>
    <t>0.8 m globoko, pri prečkanju ceste</t>
  </si>
  <si>
    <t>0,6/1kV položen v mivko v zemlji</t>
  </si>
  <si>
    <t>Kabel  NAYY-J 4 x 16 + 2.5mm2 ,</t>
  </si>
  <si>
    <t>KABLI IN IZVODI</t>
  </si>
  <si>
    <t>SKUPAJ INSTALACIJSKI MATERIAL</t>
  </si>
  <si>
    <t xml:space="preserve"> KB 4/25 omarice – Stanovnik, </t>
  </si>
  <si>
    <t>Dobava in montaža nosilca , , PVE, ,</t>
  </si>
  <si>
    <t>4/25 – Stanovnik, , komplet</t>
  </si>
  <si>
    <t>Dobava in montaža KB omarice PVE</t>
  </si>
  <si>
    <t xml:space="preserve">»vidna višina« droga  C.R. h=10m  </t>
  </si>
  <si>
    <t>Tip kot na primer proizvod ZIPpole</t>
  </si>
  <si>
    <t xml:space="preserve"> SIST EN 40 3-5 in SIST EN12767.</t>
  </si>
  <si>
    <t>standardu SIST v naslednjih delih-</t>
  </si>
  <si>
    <t>Drogovi morajo ustrezati zahtevam po</t>
  </si>
  <si>
    <t>dokumentacijo za vetrovno cono "I".</t>
  </si>
  <si>
    <t>statičnim izračunom in atestno</t>
  </si>
  <si>
    <t>korozijska zaščita magnelis</t>
  </si>
  <si>
    <t>(absorbcijski - ZIPpole)</t>
  </si>
  <si>
    <t>drogov za svetilke C.R.</t>
  </si>
  <si>
    <t xml:space="preserve">Dobava in montaža tipskih ravnih     </t>
  </si>
  <si>
    <t>INSTALACIJSKI MATERIAL</t>
  </si>
  <si>
    <t>SKUPAJ RAZSVETLJAVA</t>
  </si>
  <si>
    <t>ozemljitve in izolacijske upornosti</t>
  </si>
  <si>
    <t>svetlosti, galvanski stiki</t>
  </si>
  <si>
    <t>Kontrolne meritve:osvetljenost,</t>
  </si>
  <si>
    <t xml:space="preserve"> komplet s pritrdilnim priborom.</t>
  </si>
  <si>
    <t>minim. svetlobnim tokom 7980lm:</t>
  </si>
  <si>
    <t>z max. priključno močjo 60W in</t>
  </si>
  <si>
    <t xml:space="preserve">SH2-060-0798-M11-13111 LED   svetilka  </t>
  </si>
  <si>
    <r>
      <t xml:space="preserve">Tip kot na primer </t>
    </r>
    <r>
      <rPr>
        <b/>
        <sz val="10"/>
        <rFont val="Arial"/>
        <family val="2"/>
        <charset val="238"/>
      </rPr>
      <t>SLOLUKS</t>
    </r>
  </si>
  <si>
    <t>nastavljanja kota svetilke.</t>
  </si>
  <si>
    <t xml:space="preserve">horizontalno) ɸ60 z možnostjo </t>
  </si>
  <si>
    <t xml:space="preserve">na kandelaber ali krak (vertikalno ali </t>
  </si>
  <si>
    <t xml:space="preserve"> krmilnega voda, z možnostjo natika </t>
  </si>
  <si>
    <t>redukcijo svetlobnega toka brez</t>
  </si>
  <si>
    <t xml:space="preserve">zaščita svetilke, z avtomatsko 50% </t>
  </si>
  <si>
    <t xml:space="preserve">pregrevanjem in 10kV prenapetostna </t>
  </si>
  <si>
    <t>zmanjša svetilnost in zaščiti svetilko pred</t>
  </si>
  <si>
    <t xml:space="preserve">nenormalnih pogojih obratovanja  </t>
  </si>
  <si>
    <t xml:space="preserve">vgrajena termična zaščita, ki ob </t>
  </si>
  <si>
    <t xml:space="preserve">brez uporabe orodja. Serijsko je </t>
  </si>
  <si>
    <t xml:space="preserve">bloku za enostavno servisiranje svetilke </t>
  </si>
  <si>
    <t xml:space="preserve"> na hitro zamenljivem električnem </t>
  </si>
  <si>
    <t xml:space="preserve"> električne komponente  nameščene</t>
  </si>
  <si>
    <t>odklopa napajanja ob odprtju svetilke,</t>
  </si>
  <si>
    <t xml:space="preserve"> priključnem bloku z zagotavljanjem </t>
  </si>
  <si>
    <t>priklop napajanja na lahko dostopnem</t>
  </si>
  <si>
    <t xml:space="preserve"> barva svetlobe 4000K.</t>
  </si>
  <si>
    <t xml:space="preserve">(Ur. List RS št.:81/2007)); </t>
  </si>
  <si>
    <t xml:space="preserve">onesnaževanja okolja </t>
  </si>
  <si>
    <t xml:space="preserve">mejnih vrednostih svetlobnega </t>
  </si>
  <si>
    <t xml:space="preserve">(Ustreza četrtemu členu Uredbe o </t>
  </si>
  <si>
    <t>ULOR=0 pri nagibu svetilke 0°</t>
  </si>
  <si>
    <t xml:space="preserve">delež svetlobnega toka nad vodoravnico </t>
  </si>
  <si>
    <t xml:space="preserve">s SIST EN 13201:2015; </t>
  </si>
  <si>
    <t xml:space="preserve">omejitev bleščanja  je skladna </t>
  </si>
  <si>
    <t xml:space="preserve">izpolnjevanje zahtev M razredov;  </t>
  </si>
  <si>
    <t xml:space="preserve">LED diod s PMMA lečami za </t>
  </si>
  <si>
    <t xml:space="preserve">s kombinacijo energetsko učinkovitih </t>
  </si>
  <si>
    <t>zapiračev.  IP66. IK09</t>
  </si>
  <si>
    <t xml:space="preserve">brez uporabe orodja s pomočjo </t>
  </si>
  <si>
    <t>z zagotovljenim odpiranjem svetilke</t>
  </si>
  <si>
    <t xml:space="preserve">odpornega korozijsko zaščitenega </t>
  </si>
  <si>
    <t>kaljenega stekla iz visoko</t>
  </si>
  <si>
    <t>z dvodelnim ohišjem in okvirjem</t>
  </si>
  <si>
    <t>Z REDUKCIJO  tip "C"</t>
  </si>
  <si>
    <t xml:space="preserve">Svetilka za cestno razsvetljavo  </t>
  </si>
  <si>
    <t>minim. svetlobnim tokom 7000lm:</t>
  </si>
  <si>
    <t>z max. priključno močjo 70W in</t>
  </si>
  <si>
    <t xml:space="preserve">SH2-070-0931-M11-11111 LED svetilka  </t>
  </si>
  <si>
    <t xml:space="preserve">zaščita svetilke,z možnostjo natika </t>
  </si>
  <si>
    <t>BREZ REDUKCIJE tip "B"</t>
  </si>
  <si>
    <t xml:space="preserve">Svetilka za cestno razsvetljavo </t>
  </si>
  <si>
    <t>minim. svetlobnim tokom 9310lm:</t>
  </si>
  <si>
    <t xml:space="preserve">SH2-070-0931-F31-13111 LED svetilka  </t>
  </si>
  <si>
    <t>Z REDUKCIJO  tip "A"</t>
  </si>
  <si>
    <t>RAZSVETLJAVA</t>
  </si>
  <si>
    <t>Skupna cena-€</t>
  </si>
  <si>
    <t>Cena/enoto-€</t>
  </si>
  <si>
    <t>Količina</t>
  </si>
  <si>
    <t>Enota</t>
  </si>
  <si>
    <t>Popis za dobavo in montažo</t>
  </si>
  <si>
    <t>POZ</t>
  </si>
  <si>
    <t>OBJEKT "A"</t>
  </si>
  <si>
    <t>SV.ANA-KOLESARSKA</t>
  </si>
  <si>
    <t xml:space="preserve">CESTNA RAZSVETLJAVA </t>
  </si>
  <si>
    <t>PROJEKTANTSKI PREDRAČUN ZA</t>
  </si>
  <si>
    <t>(razsvetljava, strelovod,gradbena dela)</t>
  </si>
  <si>
    <t xml:space="preserve">načrtom E4/2                                      </t>
  </si>
  <si>
    <t>Izdelati v skladu z</t>
  </si>
  <si>
    <t>Temelj za solarne svetilke h=6m:</t>
  </si>
  <si>
    <t>Rezanje asfalta in ponovno asfaltiranje</t>
  </si>
  <si>
    <t xml:space="preserve">Izkop (za temelje droga C.R. </t>
  </si>
  <si>
    <t>Solarne svetilka brez redukcije</t>
  </si>
  <si>
    <t xml:space="preserve">SH3-035-0410-M11-11411 LED  </t>
  </si>
  <si>
    <t>1 x nosilni drog 6m</t>
  </si>
  <si>
    <t xml:space="preserve">SOLARNI KABEL 6MM2 rdeč 1m, </t>
  </si>
  <si>
    <t xml:space="preserve">KABEL 6MM2 črn 1m, 2 x ENOŽILNI </t>
  </si>
  <si>
    <t>module, 40mm, 2 x ENOŽILNI SOLARNI</t>
  </si>
  <si>
    <t xml:space="preserve">matica M8, 4 x Nosilec "Z" za </t>
  </si>
  <si>
    <t xml:space="preserve">4 x Vijak M8 x 20, 4 x Vzmetna </t>
  </si>
  <si>
    <t xml:space="preserve">2 x Profil aluminijasti 41x41 1,2m, </t>
  </si>
  <si>
    <t>1 x KONEKTORJI MC4 par,</t>
  </si>
  <si>
    <t xml:space="preserve">1 x KLEME NAVADNE, </t>
  </si>
  <si>
    <t xml:space="preserve">1 x AKUMULATORSKA VEZ 35mm, </t>
  </si>
  <si>
    <t xml:space="preserve">ZABOJ, 4 x VIJAK M8 25mm, </t>
  </si>
  <si>
    <t xml:space="preserve">nočno funkcijo, 1 x KOVINSKI </t>
  </si>
  <si>
    <t>1 x SOLARNI REGULATOR 20A z</t>
  </si>
  <si>
    <t xml:space="preserve">AKUMULATOR Ritar AGM 100AH, </t>
  </si>
  <si>
    <t xml:space="preserve">1 x SOLARNI MODUL 260W, 2 x </t>
  </si>
  <si>
    <t>60mm. Brez regulacije svetlpobnega toka.</t>
  </si>
  <si>
    <t>nastavljivi nosilec za stebre premera</t>
  </si>
  <si>
    <t xml:space="preserve">področje -30 do +50 stopinj, </t>
  </si>
  <si>
    <t xml:space="preserve">tlaka, klasa I, 9-18V DC, tem. </t>
  </si>
  <si>
    <t xml:space="preserve">IP66 z izenačevalcem zračnega </t>
  </si>
  <si>
    <t xml:space="preserve">4100lm, optični sistem M11,  4.000K, </t>
  </si>
  <si>
    <t xml:space="preserve">s kaljenim steklom, IK 09, 35W, </t>
  </si>
  <si>
    <t xml:space="preserve">aluminija, zaščitni pokrov iz aluminija </t>
  </si>
  <si>
    <t xml:space="preserve">Solarna LED svetilka iz tlačno litega </t>
  </si>
  <si>
    <t>BREZ REDUKCIJE tip "E"</t>
  </si>
  <si>
    <t>minim. svetlobnim tokom 4100lm:</t>
  </si>
  <si>
    <t>z max. priključno močjo 35W in</t>
  </si>
  <si>
    <t>solarna svetilka z redukcijo</t>
  </si>
  <si>
    <t xml:space="preserve">SH2-035-0410-M11-13411 LED </t>
  </si>
  <si>
    <t xml:space="preserve">SOLARNI </t>
  </si>
  <si>
    <t xml:space="preserve">za module, 40mm, 2 x ENOŽILNI </t>
  </si>
  <si>
    <t xml:space="preserve">Vzmetna matica M8, 4 x Nosilec "Z" </t>
  </si>
  <si>
    <t xml:space="preserve">1,2m, 4 x Vijak M8 x 20, 4 x </t>
  </si>
  <si>
    <t xml:space="preserve"> 2 x Profil aluminijasti 41x41 </t>
  </si>
  <si>
    <t xml:space="preserve"> 1 x KONEKTORJI MC4 par,</t>
  </si>
  <si>
    <t>1 x KLEME NAVADNE,</t>
  </si>
  <si>
    <t xml:space="preserve">SOLARNI MODUL 260W, 2 x </t>
  </si>
  <si>
    <t xml:space="preserve">toka-nastavitev določi uporabnik. 1 x </t>
  </si>
  <si>
    <t xml:space="preserve">60mm. Z regulacijo svetlobnega </t>
  </si>
  <si>
    <t>Z REDUKCIJO  tip "D"</t>
  </si>
  <si>
    <t>Svetilka za cestno razsvetljavo</t>
  </si>
  <si>
    <t>AVTOBUSNE POSTAJE OBJEKT "C"</t>
  </si>
  <si>
    <t>razdelilci, nn dovodi,stroški JP Elektro)</t>
  </si>
  <si>
    <t xml:space="preserve">(pripraljalna dela,gradbena dela </t>
  </si>
  <si>
    <t xml:space="preserve">Droben nespecificiran material-10% </t>
  </si>
  <si>
    <t>Prevozni stroški</t>
  </si>
  <si>
    <t>in elektromontažnih del</t>
  </si>
  <si>
    <t>Elektro Maribor  pri izvajanju gradbenih</t>
  </si>
  <si>
    <t>Nadzor s strani podjetja</t>
  </si>
  <si>
    <t>izdelavo merilnega poročila</t>
  </si>
  <si>
    <t>električnem udaru in ozemljitev z</t>
  </si>
  <si>
    <t>Izvedba električnih  meritev proti</t>
  </si>
  <si>
    <t>SKUPAJ NN DOVOD, STROŠKI JP ELEKTRO, POGODBE</t>
  </si>
  <si>
    <t>projektantsko podjetje</t>
  </si>
  <si>
    <t xml:space="preserve">s strani JP Elektro pooblaščeno </t>
  </si>
  <si>
    <t>kolikor so potrebne in katero izdela</t>
  </si>
  <si>
    <t>pridobitev izjav o služnosti v</t>
  </si>
  <si>
    <t>stroške izvedbe in stroške za</t>
  </si>
  <si>
    <t>tehnično dokumentacijo, ki opredeli</t>
  </si>
  <si>
    <t>elektro omrežjem). Gre za potrebno</t>
  </si>
  <si>
    <t>povezava med odjemnim mestom in</t>
  </si>
  <si>
    <t>elektroenergetsko omrežje (fizična</t>
  </si>
  <si>
    <t>instalacije cestne razsvetljave na</t>
  </si>
  <si>
    <t>elektroenergetskega priključka</t>
  </si>
  <si>
    <t>komplet. Elaborat za izvedbo</t>
  </si>
  <si>
    <t>na elektroenergetsko omrežje,</t>
  </si>
  <si>
    <t>izvedba priključka odjemnega mesta</t>
  </si>
  <si>
    <t>pogodbe o dobavi el. energije,</t>
  </si>
  <si>
    <t>elektroenergetskega soglasja,</t>
  </si>
  <si>
    <t>Stroški: za izdajo</t>
  </si>
  <si>
    <t>komplet s potrebnim materialom</t>
  </si>
  <si>
    <t>varovalke 3x35A,</t>
  </si>
  <si>
    <t>omrežje, varov. Ločilnik 160/3p,</t>
  </si>
  <si>
    <t>Izvedba priklopa kabla na NN</t>
  </si>
  <si>
    <t>Izvedba priklopa kabla v DES omari.</t>
  </si>
  <si>
    <t>ceveh na betonski podlagi.</t>
  </si>
  <si>
    <t>asfaltiranimi površinami pa v i.</t>
  </si>
  <si>
    <t>globoko, pri prečkanju ceste pod</t>
  </si>
  <si>
    <t>0.6/1kV položen v mivko v zemlji 0.8m</t>
  </si>
  <si>
    <t xml:space="preserve">Kabel E-AY2Y-J  4x70+1.5mm2   </t>
  </si>
  <si>
    <t>NN DOVOD, STROŠKI JP ELEKTRO, POGODBE</t>
  </si>
  <si>
    <t>1 × ožičenje</t>
  </si>
  <si>
    <t>vložek elektro distributerja</t>
  </si>
  <si>
    <t xml:space="preserve">1 × tritočkovni zapah in cilindrični </t>
  </si>
  <si>
    <t>3 × odvodniki prenapetosti</t>
  </si>
  <si>
    <t>1 × mehanska pregrada</t>
  </si>
  <si>
    <t>2 × steklo za montažo na vrata omarice</t>
  </si>
  <si>
    <t>2 × nosilec zbiralnic 3-pol za 60mm sistem</t>
  </si>
  <si>
    <t>(NV00) 3x100A v PS PMO omarici</t>
  </si>
  <si>
    <t>Dobava in montaža NN varovalke</t>
  </si>
  <si>
    <t>(NV00) 3x20A v PS PMO omarici</t>
  </si>
  <si>
    <t>2 × varovalčni ločilnik VVL 00 (160A)</t>
  </si>
  <si>
    <t>1 × lahko snemljivi pokrov zbiralk</t>
  </si>
  <si>
    <t>neposrednim dotikom</t>
  </si>
  <si>
    <t xml:space="preserve">1 × mehanska zaščita pred </t>
  </si>
  <si>
    <t xml:space="preserve">3 × Cu priključna zbiralnica (L1, L2, L3), </t>
  </si>
  <si>
    <t xml:space="preserve">1 × Cu priključna zbiralnica (PEN), </t>
  </si>
  <si>
    <t>1 × komunikator</t>
  </si>
  <si>
    <t>1 × trifazni števec</t>
  </si>
  <si>
    <t>2 × števčna plošča</t>
  </si>
  <si>
    <t>kom:</t>
  </si>
  <si>
    <t>ključavnico in napisi z vgrajeno opremo:</t>
  </si>
  <si>
    <t>na betonskem podstavku 200mm</t>
  </si>
  <si>
    <t xml:space="preserve">iz umetne mase </t>
  </si>
  <si>
    <t>dovodno merilni del (ELEKTRO)</t>
  </si>
  <si>
    <t xml:space="preserve">razsvetljavo </t>
  </si>
  <si>
    <t xml:space="preserve">Razdelilnik PS-PMO za cestno  </t>
  </si>
  <si>
    <t>gradbišča in okolice v prvotno stanje</t>
  </si>
  <si>
    <t xml:space="preserve">Čiščenje gradbišča in vzpostavitev </t>
  </si>
  <si>
    <t>cevi PC-E fi 110mm.</t>
  </si>
  <si>
    <t>za dovodne in odvodne kable.</t>
  </si>
  <si>
    <t xml:space="preserve">z vgrajenimi stigmaflex cevmi fi110, </t>
  </si>
  <si>
    <t xml:space="preserve">merilne omarice PS PMO, </t>
  </si>
  <si>
    <t>(v×š×d)  za postavitev prostostoječe</t>
  </si>
  <si>
    <t xml:space="preserve">(dimenzij min: 960×537×320mm </t>
  </si>
  <si>
    <t xml:space="preserve">Izkop zemljišča in izdelava AB temelja </t>
  </si>
  <si>
    <t>na notranji strani PS-PMO omare.</t>
  </si>
  <si>
    <t>Nasutje higroskopičnega granulata</t>
  </si>
  <si>
    <t>razdaljo 4km</t>
  </si>
  <si>
    <t>strojni, ročni izkop(30%,70%)</t>
  </si>
  <si>
    <t>dim. 0,5x1.0m</t>
  </si>
  <si>
    <t>planiranje kabelskega jarka</t>
  </si>
  <si>
    <t>Izkop, ročni zasip in delno</t>
  </si>
  <si>
    <t>SKUPAJ PRIPRAVLJALNA DELA</t>
  </si>
  <si>
    <t>kabelskega jarka</t>
  </si>
  <si>
    <t>Zavarovanje</t>
  </si>
  <si>
    <t>uradna zakoličba</t>
  </si>
  <si>
    <t>pri križanjih z ostalimi kom. Vodi</t>
  </si>
  <si>
    <t>Zakoličba trase komunalnih naprav</t>
  </si>
  <si>
    <t xml:space="preserve">Zakoličba trase KB </t>
  </si>
  <si>
    <t>PRIPRAVLJALNA DELA</t>
  </si>
  <si>
    <t>NN DOVOD OBJEKT "A"</t>
  </si>
  <si>
    <t>S KOLIČINAMI ZA KOLESARSKA SV. ANA</t>
  </si>
  <si>
    <t xml:space="preserve">         SKUPNA REKAPITULACIJA </t>
  </si>
  <si>
    <t>NEPREDVIDENA DELA - 10 %</t>
  </si>
  <si>
    <t>CESTA</t>
  </si>
  <si>
    <r>
      <t>OPORNE KONSTRUKCIJE (</t>
    </r>
    <r>
      <rPr>
        <sz val="11"/>
        <rFont val="Arial"/>
        <family val="2"/>
        <charset val="238"/>
      </rPr>
      <t>skupne dolžine 116 m)</t>
    </r>
  </si>
  <si>
    <r>
      <t>VODNOGOSPODARSKA UREDITEV (3</t>
    </r>
    <r>
      <rPr>
        <sz val="11"/>
        <rFont val="Arial"/>
        <family val="2"/>
        <charset val="238"/>
      </rPr>
      <t xml:space="preserve"> prepusti fi 100, fi 150 in fi 100 )</t>
    </r>
  </si>
  <si>
    <t>VODOVOD</t>
  </si>
  <si>
    <t>CESTNA RAZSVETLJAVA</t>
  </si>
  <si>
    <t>NN PRIKLJUČEK</t>
  </si>
  <si>
    <t>Popis del za obnovo ceste R3-730/4104 Žice - Sveta Ana - Zgornja Ščavnica</t>
  </si>
  <si>
    <t>cena</t>
  </si>
  <si>
    <t>POPIS DEL VODOVOD</t>
  </si>
  <si>
    <t>€/enoto</t>
  </si>
  <si>
    <t>SKUPAJ A - GRADBENA DELA</t>
  </si>
  <si>
    <t>Izgradnja kolesarske povezave in obnova ceste R3-730/4104 Žice - Sv.Ana - Zgornja Ščavnica od km 0,000 do km 2,489</t>
  </si>
  <si>
    <t>Pogodba občina Sveta Ana (EU)</t>
  </si>
  <si>
    <t>Dobava in montaža stalnih tabel izdelanih skladno z Navodili organa upravljanja na področju komuniciranja vsebin kohezijske politike v programskem obdobju 2014-2020</t>
  </si>
  <si>
    <t>kompl.</t>
  </si>
  <si>
    <t xml:space="preserve">Izdelava projektne dokumentacije za vzdrževanje in obratovanje - PVO za vsa razpisana dela, zajema navodila v 4x tiskanih izvodih in 1x digitalnem izvodu </t>
  </si>
  <si>
    <t xml:space="preserve">Izdelava geodetskega posnetka in vnos v kataster, za vsa razpisana dela, zajema geod.posnetek v 4x tiskanih izvodih in 1x digitalnem izvodu </t>
  </si>
  <si>
    <t>Opomba 1:</t>
  </si>
  <si>
    <t>V kolikor v posameznih postavkah popisa del ni natančno definirano se smatra, da Izvajalec v postavkah v cenah na enoto vkalkulira stroške začasnih, stalnih uradnih deponij (to pomeni, da je v postavkah vključeno nakladanje, odvoz, predaja in plačilo takse zbiralcu gradbenih odpadkov oz. izvajalcu obdelave gradbenih odpadkov, dostavo evidenčnih listov za odpadke ter izdelava elaborata za preprečevanje in zmajševanje emisije delcev iz gradbišča skladno z Uredbo o preprečevanju in zmanjševanju emisije delcev iz gradbišč (Uradni list RS, št. 21/11). Navodilo velja za vse zavihke !</t>
  </si>
  <si>
    <t>Opomba 2:</t>
  </si>
  <si>
    <t>OPOMBE k POPISU DEL</t>
  </si>
  <si>
    <t>79 515</t>
  </si>
  <si>
    <t xml:space="preserve">izvedenih del PID </t>
  </si>
  <si>
    <t>79 611</t>
  </si>
  <si>
    <t>Opomba : Vse že vpisane cene ostanejo nespremenjene, enake za vse ponudnike. Obračun bo izveden po dejanskih, dokazljivih stroških</t>
  </si>
  <si>
    <t>Pogodba DRSI 2431-22-000038/0</t>
  </si>
  <si>
    <t xml:space="preserve">posamezne postavke ter stroške izvedbe del pod prometom. </t>
  </si>
  <si>
    <t>posamezne postavke ter stroške izvedbe del pod prometom</t>
  </si>
  <si>
    <t xml:space="preserve">posamezne postavke ter stroške izvedbe del pod prometom </t>
  </si>
  <si>
    <r>
      <t xml:space="preserve">Dela se izvajajo pod prometom. V enotnih cenah je potrebno upoštevati izvedbo del pod prometom. Ponudnik </t>
    </r>
    <r>
      <rPr>
        <b/>
        <sz val="10"/>
        <color rgb="FFFF0000"/>
        <rFont val="Arial"/>
        <family val="2"/>
        <charset val="238"/>
      </rPr>
      <t>v enotne cene vkalkulira vse stroške v zvezi s pridobitvijo in postavitvijo  zapor, izdelavo elaboratov, stroške oviranega dela, ipd</t>
    </r>
    <r>
      <rPr>
        <sz val="10"/>
        <rFont val="Arial"/>
        <family val="2"/>
        <charset val="238"/>
      </rPr>
      <t>. Navodilo velja za vse zavihke tega popisa del!</t>
    </r>
  </si>
  <si>
    <t>SKUPAJ PONUDBENA CENA ZA CELOTNO NAROČILO z DDV</t>
  </si>
  <si>
    <t>VPISATI V OBRAZEC Ponudba- PREDRAČUN iz Navodil za pripravo ponudbe točka 1.</t>
  </si>
  <si>
    <t>VPISATI V OBRAZEC Ponudba- PREDRAČUN iz Navodil za pripravo ponudbe točka 1.a</t>
  </si>
  <si>
    <t>VPISATI V OBRAZEC Ponudba- PREDRAČUN iz Navodil za pripravo ponudbe točka 1.b</t>
  </si>
  <si>
    <t>Ponudbena cena za Naročnika DRSI (z DDV) - pogodba 2431-22-000038/0</t>
  </si>
  <si>
    <t>Ponudbena cena za Naročnika Občina Sveta Ana (z DDV)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</si>
</sst>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_-* #,##0.00\ _S_I_T_-;\-* #,##0.00\ _S_I_T_-;_-* &quot;-&quot;??\ _S_I_T_-;_-@_-"/>
  </numFmts>
  <fonts count="25" x14ac:knownFonts="1">
    <font>
      <sz val="10"/>
      <name val="Arial CE"/>
      <charset val="238"/>
    </font>
    <font>
      <sz val="8"/>
      <name val="Arial CE"/>
      <charset val="238"/>
    </font>
    <font>
      <sz val="10"/>
      <name val="Times New Roman CE"/>
      <family val="1"/>
      <charset val="238"/>
    </font>
    <font>
      <b/>
      <sz val="10"/>
      <name val="Arial CE"/>
    </font>
    <font>
      <sz val="10"/>
      <name val="Arial CE"/>
    </font>
    <font>
      <b/>
      <sz val="10"/>
      <name val="Arial CE"/>
      <charset val="238"/>
    </font>
    <font>
      <sz val="10"/>
      <name val="Arial"/>
      <family val="2"/>
      <charset val="238"/>
    </font>
    <font>
      <b/>
      <sz val="10"/>
      <name val="Arial"/>
      <family val="2"/>
      <charset val="238"/>
    </font>
    <font>
      <b/>
      <sz val="14"/>
      <name val="Arial"/>
      <family val="2"/>
      <charset val="238"/>
    </font>
    <font>
      <sz val="14"/>
      <name val="Arial"/>
      <family val="2"/>
      <charset val="238"/>
    </font>
    <font>
      <sz val="11"/>
      <name val="Arial"/>
      <family val="2"/>
      <charset val="238"/>
    </font>
    <font>
      <b/>
      <sz val="11"/>
      <name val="Arial"/>
      <family val="2"/>
      <charset val="238"/>
    </font>
    <font>
      <sz val="11"/>
      <color rgb="FFFF0000"/>
      <name val="Arial"/>
      <family val="2"/>
      <charset val="238"/>
    </font>
    <font>
      <sz val="10"/>
      <color rgb="FFFF0000"/>
      <name val="Arial"/>
      <family val="2"/>
      <charset val="238"/>
    </font>
    <font>
      <sz val="10"/>
      <color rgb="FF00B050"/>
      <name val="Arial"/>
      <family val="2"/>
      <charset val="238"/>
    </font>
    <font>
      <sz val="10"/>
      <color rgb="FF0070C0"/>
      <name val="Arial"/>
      <family val="2"/>
      <charset val="238"/>
    </font>
    <font>
      <b/>
      <i/>
      <sz val="10"/>
      <name val="Arial"/>
      <family val="2"/>
      <charset val="238"/>
    </font>
    <font>
      <b/>
      <sz val="10"/>
      <color rgb="FFFF0000"/>
      <name val="Arial"/>
      <family val="2"/>
      <charset val="238"/>
    </font>
    <font>
      <sz val="11"/>
      <color indexed="8"/>
      <name val="Calibri"/>
      <family val="2"/>
      <charset val="238"/>
    </font>
    <font>
      <sz val="10"/>
      <name val="Arial"/>
      <family val="2"/>
    </font>
    <font>
      <sz val="9"/>
      <color rgb="FFFF0000"/>
      <name val="Arial"/>
      <family val="2"/>
      <charset val="238"/>
    </font>
    <font>
      <sz val="10"/>
      <color rgb="FFFF0000"/>
      <name val="Arial CE"/>
      <charset val="238"/>
    </font>
    <font>
      <sz val="10"/>
      <color rgb="FFFF0000"/>
      <name val="Arial CE"/>
    </font>
    <font>
      <b/>
      <sz val="14"/>
      <color theme="1"/>
      <name val="Calibri"/>
      <family val="2"/>
      <charset val="238"/>
      <scheme val="minor"/>
    </font>
    <font>
      <sz val="10"/>
      <color rgb="FF00B050"/>
      <name val="Arial CE"/>
      <charset val="238"/>
    </font>
  </fonts>
  <fills count="7">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CCFFCC"/>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165" fontId="18" fillId="0" borderId="0" applyFont="0" applyFill="0" applyBorder="0" applyAlignment="0" applyProtection="0"/>
    <xf numFmtId="0" fontId="6" fillId="0" borderId="0"/>
  </cellStyleXfs>
  <cellXfs count="165">
    <xf numFmtId="0" fontId="0" fillId="0" borderId="0" xfId="0"/>
    <xf numFmtId="0" fontId="2" fillId="0" borderId="0" xfId="0" applyFont="1"/>
    <xf numFmtId="4" fontId="2" fillId="0" borderId="0" xfId="0" applyNumberFormat="1" applyFont="1"/>
    <xf numFmtId="49" fontId="2" fillId="0" borderId="0" xfId="0" applyNumberFormat="1" applyFont="1" applyAlignment="1">
      <alignment horizontal="left"/>
    </xf>
    <xf numFmtId="49" fontId="2" fillId="0" borderId="0" xfId="0" applyNumberFormat="1" applyFont="1" applyAlignment="1">
      <alignment horizontal="right"/>
    </xf>
    <xf numFmtId="4" fontId="0" fillId="0" borderId="0" xfId="0" applyNumberFormat="1"/>
    <xf numFmtId="4" fontId="0" fillId="0" borderId="0" xfId="0" applyNumberFormat="1" applyAlignment="1">
      <alignment horizontal="right"/>
    </xf>
    <xf numFmtId="49" fontId="0" fillId="0" borderId="0" xfId="0" applyNumberFormat="1" applyAlignment="1">
      <alignment vertical="top" wrapText="1"/>
    </xf>
    <xf numFmtId="49" fontId="0" fillId="0" borderId="0" xfId="0" applyNumberFormat="1" applyAlignment="1">
      <alignment horizontal="left" vertical="top"/>
    </xf>
    <xf numFmtId="0" fontId="3" fillId="0" borderId="0" xfId="0" applyFont="1"/>
    <xf numFmtId="4" fontId="3" fillId="0" borderId="0" xfId="0" applyNumberFormat="1" applyFont="1"/>
    <xf numFmtId="4" fontId="3" fillId="0" borderId="2" xfId="0" applyNumberFormat="1" applyFont="1" applyBorder="1"/>
    <xf numFmtId="4" fontId="3" fillId="0" borderId="2" xfId="0" applyNumberFormat="1" applyFont="1" applyBorder="1" applyAlignment="1">
      <alignment horizontal="right"/>
    </xf>
    <xf numFmtId="49" fontId="3" fillId="0" borderId="2" xfId="0" applyNumberFormat="1" applyFont="1" applyBorder="1" applyAlignment="1">
      <alignment vertical="top" wrapText="1"/>
    </xf>
    <xf numFmtId="49" fontId="3" fillId="0" borderId="2" xfId="0" applyNumberFormat="1" applyFont="1" applyBorder="1" applyAlignment="1">
      <alignment horizontal="left" vertical="top"/>
    </xf>
    <xf numFmtId="4" fontId="3" fillId="0" borderId="0" xfId="0" applyNumberFormat="1" applyFont="1" applyAlignment="1">
      <alignment horizontal="right"/>
    </xf>
    <xf numFmtId="49" fontId="3" fillId="0" borderId="0" xfId="0" applyNumberFormat="1" applyFont="1" applyAlignment="1">
      <alignment vertical="top" wrapText="1"/>
    </xf>
    <xf numFmtId="49" fontId="3" fillId="0" borderId="0" xfId="0" applyNumberFormat="1" applyFont="1" applyAlignment="1">
      <alignment horizontal="left" vertical="top"/>
    </xf>
    <xf numFmtId="0" fontId="4" fillId="0" borderId="0" xfId="0" applyFont="1"/>
    <xf numFmtId="4" fontId="4" fillId="0" borderId="0" xfId="0" applyNumberFormat="1" applyFont="1"/>
    <xf numFmtId="4" fontId="4" fillId="0" borderId="0" xfId="0" applyNumberFormat="1" applyFont="1" applyAlignment="1">
      <alignment horizontal="right"/>
    </xf>
    <xf numFmtId="49" fontId="4" fillId="0" borderId="0" xfId="0" applyNumberFormat="1" applyFont="1" applyAlignment="1">
      <alignment vertical="top" wrapText="1"/>
    </xf>
    <xf numFmtId="49" fontId="4" fillId="0" borderId="0" xfId="0" applyNumberFormat="1" applyFont="1" applyAlignment="1">
      <alignment horizontal="left" vertical="top"/>
    </xf>
    <xf numFmtId="0" fontId="0" fillId="0" borderId="0" xfId="0" applyAlignment="1">
      <alignment vertical="top" wrapText="1"/>
    </xf>
    <xf numFmtId="0" fontId="5" fillId="0" borderId="0" xfId="0" applyFont="1"/>
    <xf numFmtId="4" fontId="5" fillId="0" borderId="0" xfId="0" applyNumberFormat="1" applyFont="1"/>
    <xf numFmtId="4" fontId="5" fillId="0" borderId="2" xfId="0" applyNumberFormat="1" applyFont="1" applyBorder="1"/>
    <xf numFmtId="4" fontId="5" fillId="0" borderId="2" xfId="0" applyNumberFormat="1" applyFont="1" applyBorder="1" applyAlignment="1">
      <alignment horizontal="right"/>
    </xf>
    <xf numFmtId="0" fontId="5" fillId="0" borderId="2" xfId="0" applyFont="1" applyBorder="1" applyAlignment="1">
      <alignment vertical="top" wrapText="1"/>
    </xf>
    <xf numFmtId="49" fontId="5" fillId="0" borderId="2" xfId="0" applyNumberFormat="1" applyFont="1" applyBorder="1" applyAlignment="1">
      <alignment horizontal="left" vertical="top"/>
    </xf>
    <xf numFmtId="4" fontId="5" fillId="0" borderId="0" xfId="0" applyNumberFormat="1" applyFont="1" applyAlignment="1">
      <alignment horizontal="right"/>
    </xf>
    <xf numFmtId="0" fontId="5" fillId="0" borderId="0" xfId="0" applyFont="1" applyAlignment="1">
      <alignment vertical="top" wrapText="1"/>
    </xf>
    <xf numFmtId="49" fontId="5" fillId="0" borderId="0" xfId="0" applyNumberFormat="1" applyFont="1" applyAlignment="1">
      <alignment horizontal="left" vertical="top"/>
    </xf>
    <xf numFmtId="0" fontId="6" fillId="0" borderId="0" xfId="0" applyFont="1"/>
    <xf numFmtId="4" fontId="6" fillId="0" borderId="0" xfId="0" applyNumberFormat="1" applyFont="1"/>
    <xf numFmtId="49" fontId="6" fillId="0" borderId="0" xfId="0" applyNumberFormat="1" applyFont="1" applyAlignment="1">
      <alignment horizontal="left"/>
    </xf>
    <xf numFmtId="49" fontId="6" fillId="0" borderId="0" xfId="0" applyNumberFormat="1" applyFont="1" applyAlignment="1">
      <alignment horizontal="right"/>
    </xf>
    <xf numFmtId="2" fontId="6" fillId="0" borderId="0" xfId="0" applyNumberFormat="1" applyFont="1" applyAlignment="1">
      <alignment horizontal="left"/>
    </xf>
    <xf numFmtId="2" fontId="6" fillId="0" borderId="0" xfId="0" applyNumberFormat="1" applyFont="1" applyAlignment="1">
      <alignment horizontal="right"/>
    </xf>
    <xf numFmtId="4" fontId="6" fillId="0" borderId="4" xfId="0" applyNumberFormat="1" applyFont="1" applyBorder="1"/>
    <xf numFmtId="4" fontId="6" fillId="0" borderId="5" xfId="0" applyNumberFormat="1" applyFont="1" applyBorder="1"/>
    <xf numFmtId="49" fontId="6" fillId="0" borderId="5" xfId="0" applyNumberFormat="1" applyFont="1" applyBorder="1" applyAlignment="1">
      <alignment horizontal="left"/>
    </xf>
    <xf numFmtId="49" fontId="6" fillId="0" borderId="6" xfId="0" applyNumberFormat="1" applyFont="1" applyBorder="1" applyAlignment="1">
      <alignment horizontal="left"/>
    </xf>
    <xf numFmtId="49" fontId="7" fillId="0" borderId="0" xfId="0" applyNumberFormat="1" applyFont="1" applyAlignment="1">
      <alignment horizontal="right"/>
    </xf>
    <xf numFmtId="49" fontId="7" fillId="0" borderId="0" xfId="0" applyNumberFormat="1" applyFont="1" applyAlignment="1">
      <alignment horizontal="left"/>
    </xf>
    <xf numFmtId="0" fontId="7" fillId="0" borderId="0" xfId="0" applyFont="1"/>
    <xf numFmtId="4" fontId="7" fillId="0" borderId="0" xfId="0" applyNumberFormat="1" applyFont="1" applyAlignment="1">
      <alignment horizontal="center"/>
    </xf>
    <xf numFmtId="49" fontId="7" fillId="0" borderId="0" xfId="0" applyNumberFormat="1" applyFont="1" applyAlignment="1">
      <alignment horizontal="center"/>
    </xf>
    <xf numFmtId="4" fontId="7" fillId="0" borderId="0" xfId="0" applyNumberFormat="1" applyFont="1"/>
    <xf numFmtId="49" fontId="6" fillId="0" borderId="0" xfId="0" applyNumberFormat="1" applyFont="1" applyAlignment="1">
      <alignment horizontal="left" wrapText="1"/>
    </xf>
    <xf numFmtId="0" fontId="7" fillId="0" borderId="0" xfId="0" applyFont="1" applyAlignment="1">
      <alignment horizontal="center"/>
    </xf>
    <xf numFmtId="0" fontId="10" fillId="0" borderId="0" xfId="0" applyFont="1" applyFill="1" applyBorder="1"/>
    <xf numFmtId="0" fontId="10" fillId="0" borderId="0" xfId="0" applyFont="1" applyFill="1"/>
    <xf numFmtId="0" fontId="11" fillId="0" borderId="0" xfId="0" applyFont="1" applyFill="1"/>
    <xf numFmtId="164" fontId="11" fillId="0" borderId="0" xfId="0" applyNumberFormat="1" applyFont="1" applyFill="1"/>
    <xf numFmtId="4" fontId="10" fillId="0" borderId="0" xfId="0" applyNumberFormat="1" applyFont="1" applyFill="1"/>
    <xf numFmtId="0" fontId="11" fillId="0" borderId="0" xfId="0" applyFont="1" applyFill="1" applyAlignment="1">
      <alignment vertical="center"/>
    </xf>
    <xf numFmtId="0" fontId="10" fillId="0" borderId="0" xfId="0" applyFont="1"/>
    <xf numFmtId="0" fontId="11" fillId="0" borderId="7" xfId="0" applyFont="1" applyFill="1" applyBorder="1"/>
    <xf numFmtId="0" fontId="11" fillId="0" borderId="7" xfId="0" applyFont="1" applyFill="1" applyBorder="1" applyAlignment="1">
      <alignment vertical="center"/>
    </xf>
    <xf numFmtId="0" fontId="13" fillId="0" borderId="0" xfId="0" applyFont="1"/>
    <xf numFmtId="49" fontId="7" fillId="0" borderId="0" xfId="0" applyNumberFormat="1" applyFont="1" applyAlignment="1">
      <alignment horizontal="left"/>
    </xf>
    <xf numFmtId="0" fontId="6" fillId="0" borderId="0" xfId="0" applyFont="1" applyAlignment="1"/>
    <xf numFmtId="49" fontId="7" fillId="2" borderId="0" xfId="0" applyNumberFormat="1" applyFont="1" applyFill="1" applyAlignment="1">
      <alignment horizontal="left"/>
    </xf>
    <xf numFmtId="49" fontId="6" fillId="2" borderId="0" xfId="0" applyNumberFormat="1" applyFont="1" applyFill="1" applyAlignment="1">
      <alignment horizontal="left"/>
    </xf>
    <xf numFmtId="4" fontId="13" fillId="0" borderId="0" xfId="0" applyNumberFormat="1" applyFont="1"/>
    <xf numFmtId="0" fontId="14" fillId="0" borderId="0" xfId="0" applyFont="1"/>
    <xf numFmtId="0" fontId="15" fillId="0" borderId="0" xfId="0" applyFont="1"/>
    <xf numFmtId="49" fontId="16" fillId="0" borderId="0" xfId="0" applyNumberFormat="1" applyFont="1" applyAlignment="1">
      <alignment horizontal="left"/>
    </xf>
    <xf numFmtId="49" fontId="16" fillId="0" borderId="0" xfId="0" applyNumberFormat="1" applyFont="1" applyFill="1" applyAlignment="1">
      <alignment horizontal="left"/>
    </xf>
    <xf numFmtId="49" fontId="3" fillId="2" borderId="0" xfId="0" applyNumberFormat="1" applyFont="1" applyFill="1" applyAlignment="1">
      <alignment vertical="top" wrapText="1"/>
    </xf>
    <xf numFmtId="4" fontId="3" fillId="0" borderId="7" xfId="0" applyNumberFormat="1" applyFont="1" applyBorder="1"/>
    <xf numFmtId="4" fontId="3" fillId="0" borderId="7" xfId="0" applyNumberFormat="1" applyFont="1" applyBorder="1" applyAlignment="1">
      <alignment horizontal="right"/>
    </xf>
    <xf numFmtId="4" fontId="0" fillId="0" borderId="7" xfId="0" applyNumberFormat="1" applyBorder="1"/>
    <xf numFmtId="4" fontId="0" fillId="0" borderId="7" xfId="0" applyNumberFormat="1" applyBorder="1" applyAlignment="1">
      <alignment horizontal="right"/>
    </xf>
    <xf numFmtId="4" fontId="3" fillId="2" borderId="7" xfId="0" applyNumberFormat="1" applyFont="1" applyFill="1" applyBorder="1"/>
    <xf numFmtId="4" fontId="3" fillId="2" borderId="7" xfId="0" applyNumberFormat="1" applyFont="1" applyFill="1" applyBorder="1" applyAlignment="1">
      <alignment horizontal="right"/>
    </xf>
    <xf numFmtId="49" fontId="3" fillId="0" borderId="7" xfId="0" applyNumberFormat="1" applyFont="1" applyBorder="1" applyAlignment="1">
      <alignment horizontal="left" vertical="top"/>
    </xf>
    <xf numFmtId="49" fontId="3" fillId="0" borderId="7" xfId="0" applyNumberFormat="1" applyFont="1" applyBorder="1" applyAlignment="1">
      <alignment vertical="top" wrapText="1"/>
    </xf>
    <xf numFmtId="49" fontId="0" fillId="0" borderId="7" xfId="0" applyNumberFormat="1" applyBorder="1" applyAlignment="1">
      <alignment horizontal="left" vertical="top"/>
    </xf>
    <xf numFmtId="49" fontId="0" fillId="0" borderId="7" xfId="0" applyNumberFormat="1" applyBorder="1" applyAlignment="1">
      <alignment vertical="top" wrapText="1"/>
    </xf>
    <xf numFmtId="49" fontId="3" fillId="2" borderId="7" xfId="0" applyNumberFormat="1" applyFont="1" applyFill="1" applyBorder="1" applyAlignment="1">
      <alignment vertical="top" wrapText="1"/>
    </xf>
    <xf numFmtId="4" fontId="0" fillId="0" borderId="7" xfId="0" applyNumberFormat="1" applyFont="1" applyBorder="1" applyAlignment="1">
      <alignment horizontal="center"/>
    </xf>
    <xf numFmtId="49" fontId="7" fillId="0" borderId="7" xfId="0" applyNumberFormat="1" applyFont="1" applyBorder="1" applyAlignment="1">
      <alignment horizontal="right"/>
    </xf>
    <xf numFmtId="49" fontId="7" fillId="0" borderId="7" xfId="0" applyNumberFormat="1" applyFont="1" applyBorder="1" applyAlignment="1">
      <alignment horizontal="left"/>
    </xf>
    <xf numFmtId="49" fontId="6" fillId="0" borderId="7" xfId="0" applyNumberFormat="1" applyFont="1" applyBorder="1" applyAlignment="1">
      <alignment horizontal="left"/>
    </xf>
    <xf numFmtId="4" fontId="13" fillId="0" borderId="7" xfId="0" applyNumberFormat="1" applyFont="1" applyBorder="1"/>
    <xf numFmtId="4" fontId="6" fillId="0" borderId="7" xfId="0" applyNumberFormat="1" applyFont="1" applyBorder="1"/>
    <xf numFmtId="49" fontId="6" fillId="0" borderId="7" xfId="0" applyNumberFormat="1" applyFont="1" applyBorder="1" applyAlignment="1">
      <alignment horizontal="right"/>
    </xf>
    <xf numFmtId="0" fontId="6" fillId="0" borderId="7" xfId="0" applyFont="1" applyBorder="1"/>
    <xf numFmtId="49" fontId="7" fillId="2" borderId="7" xfId="0" applyNumberFormat="1" applyFont="1" applyFill="1" applyBorder="1" applyAlignment="1">
      <alignment horizontal="left"/>
    </xf>
    <xf numFmtId="4" fontId="7" fillId="2" borderId="7" xfId="0" applyNumberFormat="1" applyFont="1" applyFill="1" applyBorder="1"/>
    <xf numFmtId="4" fontId="17" fillId="2" borderId="7" xfId="0" applyNumberFormat="1" applyFont="1" applyFill="1" applyBorder="1"/>
    <xf numFmtId="0" fontId="13" fillId="0" borderId="7" xfId="0" applyFont="1" applyBorder="1"/>
    <xf numFmtId="2" fontId="6" fillId="0" borderId="7" xfId="0" applyNumberFormat="1" applyFont="1" applyBorder="1" applyAlignment="1">
      <alignment horizontal="right"/>
    </xf>
    <xf numFmtId="2" fontId="6" fillId="0" borderId="7" xfId="0" applyNumberFormat="1" applyFont="1" applyBorder="1" applyAlignment="1">
      <alignment horizontal="left"/>
    </xf>
    <xf numFmtId="49" fontId="6" fillId="0" borderId="7" xfId="0" applyNumberFormat="1" applyFont="1" applyBorder="1" applyAlignment="1">
      <alignment horizontal="left" wrapText="1"/>
    </xf>
    <xf numFmtId="49" fontId="3" fillId="2" borderId="2" xfId="0" applyNumberFormat="1" applyFont="1" applyFill="1" applyBorder="1" applyAlignment="1">
      <alignment vertical="top" wrapText="1"/>
    </xf>
    <xf numFmtId="4" fontId="3" fillId="2" borderId="2" xfId="0" applyNumberFormat="1" applyFont="1" applyFill="1" applyBorder="1"/>
    <xf numFmtId="4" fontId="3" fillId="2" borderId="2" xfId="0" applyNumberFormat="1" applyFont="1" applyFill="1" applyBorder="1" applyAlignment="1">
      <alignment horizontal="right"/>
    </xf>
    <xf numFmtId="0" fontId="5" fillId="2" borderId="0" xfId="0" applyFont="1" applyFill="1" applyAlignment="1">
      <alignment vertical="top" wrapText="1"/>
    </xf>
    <xf numFmtId="0" fontId="5" fillId="0" borderId="0" xfId="0" applyFont="1" applyFill="1" applyAlignment="1">
      <alignment vertical="top" wrapText="1"/>
    </xf>
    <xf numFmtId="0" fontId="5" fillId="2" borderId="2" xfId="0" applyFont="1" applyFill="1" applyBorder="1" applyAlignment="1">
      <alignment vertical="top" wrapText="1"/>
    </xf>
    <xf numFmtId="4" fontId="5" fillId="2" borderId="2" xfId="0" applyNumberFormat="1" applyFont="1" applyFill="1" applyBorder="1"/>
    <xf numFmtId="4" fontId="5" fillId="2" borderId="2" xfId="0" applyNumberFormat="1" applyFont="1" applyFill="1" applyBorder="1" applyAlignment="1">
      <alignment horizontal="right"/>
    </xf>
    <xf numFmtId="4" fontId="5" fillId="0" borderId="0" xfId="0" applyNumberFormat="1" applyFont="1" applyAlignment="1">
      <alignment horizontal="center"/>
    </xf>
    <xf numFmtId="49" fontId="7" fillId="2" borderId="6" xfId="0" applyNumberFormat="1" applyFont="1" applyFill="1" applyBorder="1" applyAlignment="1">
      <alignment horizontal="left"/>
    </xf>
    <xf numFmtId="49" fontId="7" fillId="2" borderId="5" xfId="0" applyNumberFormat="1" applyFont="1" applyFill="1" applyBorder="1" applyAlignment="1">
      <alignment horizontal="left"/>
    </xf>
    <xf numFmtId="4" fontId="7" fillId="2" borderId="5" xfId="0" applyNumberFormat="1" applyFont="1" applyFill="1" applyBorder="1"/>
    <xf numFmtId="4" fontId="7" fillId="2" borderId="4" xfId="0" applyNumberFormat="1" applyFont="1" applyFill="1" applyBorder="1"/>
    <xf numFmtId="49" fontId="7" fillId="0" borderId="0" xfId="0" applyNumberFormat="1" applyFont="1" applyFill="1" applyAlignment="1">
      <alignment horizontal="left"/>
    </xf>
    <xf numFmtId="0" fontId="7" fillId="0" borderId="7" xfId="0" applyFont="1" applyBorder="1"/>
    <xf numFmtId="0" fontId="10" fillId="0" borderId="7" xfId="0" applyFont="1" applyFill="1" applyBorder="1"/>
    <xf numFmtId="4" fontId="10" fillId="0" borderId="7" xfId="0" applyNumberFormat="1" applyFont="1" applyFill="1" applyBorder="1"/>
    <xf numFmtId="4" fontId="11" fillId="0" borderId="7" xfId="0" applyNumberFormat="1" applyFont="1" applyFill="1" applyBorder="1"/>
    <xf numFmtId="4" fontId="10" fillId="0" borderId="7" xfId="0" applyNumberFormat="1" applyFont="1" applyFill="1" applyBorder="1" applyAlignment="1">
      <alignment wrapText="1"/>
    </xf>
    <xf numFmtId="0" fontId="6" fillId="0" borderId="7" xfId="0" applyFont="1" applyFill="1" applyBorder="1"/>
    <xf numFmtId="4" fontId="6" fillId="0" borderId="7" xfId="0" applyNumberFormat="1" applyFont="1" applyFill="1" applyBorder="1"/>
    <xf numFmtId="0" fontId="12" fillId="0" borderId="7" xfId="0" applyFont="1" applyFill="1" applyBorder="1"/>
    <xf numFmtId="4" fontId="12" fillId="0" borderId="7" xfId="0" applyNumberFormat="1" applyFont="1" applyFill="1" applyBorder="1"/>
    <xf numFmtId="164" fontId="11" fillId="0" borderId="7" xfId="0" applyNumberFormat="1" applyFont="1" applyFill="1" applyBorder="1"/>
    <xf numFmtId="49" fontId="11" fillId="0" borderId="7" xfId="0" applyNumberFormat="1" applyFont="1" applyFill="1" applyBorder="1" applyAlignment="1">
      <alignment horizontal="left"/>
    </xf>
    <xf numFmtId="164" fontId="11" fillId="0" borderId="7" xfId="0" applyNumberFormat="1" applyFont="1" applyFill="1" applyBorder="1" applyAlignment="1">
      <alignment vertical="center"/>
    </xf>
    <xf numFmtId="0" fontId="11" fillId="0" borderId="7" xfId="0" applyFont="1" applyFill="1" applyBorder="1" applyAlignment="1">
      <alignment horizontal="center"/>
    </xf>
    <xf numFmtId="0" fontId="6" fillId="0" borderId="7" xfId="0" applyFont="1" applyBorder="1" applyAlignment="1">
      <alignment horizontal="left" vertical="center" wrapText="1"/>
    </xf>
    <xf numFmtId="0" fontId="6" fillId="0" borderId="7" xfId="0" applyFont="1" applyBorder="1" applyAlignment="1">
      <alignment horizontal="left"/>
    </xf>
    <xf numFmtId="4" fontId="6" fillId="0" borderId="7" xfId="1" applyNumberFormat="1" applyFont="1" applyFill="1" applyBorder="1" applyAlignment="1">
      <alignment horizontal="right"/>
    </xf>
    <xf numFmtId="0" fontId="6" fillId="3" borderId="7" xfId="2" applyFill="1" applyBorder="1" applyAlignment="1">
      <alignment horizontal="left" vertical="top" wrapText="1"/>
    </xf>
    <xf numFmtId="0" fontId="19" fillId="3" borderId="7" xfId="2" applyFont="1" applyFill="1" applyBorder="1" applyAlignment="1">
      <alignment horizontal="left" vertical="top" wrapText="1"/>
    </xf>
    <xf numFmtId="49" fontId="13" fillId="0" borderId="0" xfId="0" applyNumberFormat="1" applyFont="1" applyAlignment="1">
      <alignment horizontal="left" vertical="top"/>
    </xf>
    <xf numFmtId="49" fontId="19" fillId="3" borderId="0" xfId="2" applyNumberFormat="1" applyFont="1" applyFill="1" applyBorder="1" applyAlignment="1">
      <alignment horizontal="left" vertical="top"/>
    </xf>
    <xf numFmtId="0" fontId="6" fillId="3" borderId="0" xfId="2" applyFill="1" applyBorder="1" applyAlignment="1">
      <alignment horizontal="left" vertical="top" wrapText="1"/>
    </xf>
    <xf numFmtId="0" fontId="19" fillId="3" borderId="0" xfId="2" applyFont="1" applyFill="1" applyBorder="1" applyAlignment="1">
      <alignment horizontal="left" vertical="top" wrapText="1"/>
    </xf>
    <xf numFmtId="49" fontId="7" fillId="0" borderId="7" xfId="0" applyNumberFormat="1" applyFont="1" applyFill="1" applyBorder="1" applyAlignment="1">
      <alignment horizontal="right"/>
    </xf>
    <xf numFmtId="49" fontId="7" fillId="0" borderId="7" xfId="0" applyNumberFormat="1" applyFont="1" applyFill="1" applyBorder="1" applyAlignment="1">
      <alignment horizontal="left"/>
    </xf>
    <xf numFmtId="4" fontId="7" fillId="0" borderId="7" xfId="0" applyNumberFormat="1" applyFont="1" applyFill="1" applyBorder="1"/>
    <xf numFmtId="0" fontId="6" fillId="0" borderId="0" xfId="0" applyFont="1" applyFill="1"/>
    <xf numFmtId="0" fontId="5" fillId="2" borderId="0" xfId="0" applyFont="1" applyFill="1"/>
    <xf numFmtId="0" fontId="0" fillId="2" borderId="0" xfId="0" applyFill="1"/>
    <xf numFmtId="49" fontId="20" fillId="0" borderId="0" xfId="0" applyNumberFormat="1" applyFont="1" applyAlignment="1">
      <alignment horizontal="left" wrapText="1"/>
    </xf>
    <xf numFmtId="4" fontId="21" fillId="0" borderId="7" xfId="0" applyNumberFormat="1" applyFont="1" applyBorder="1"/>
    <xf numFmtId="4" fontId="22" fillId="0" borderId="0" xfId="0" applyNumberFormat="1" applyFont="1"/>
    <xf numFmtId="49" fontId="7" fillId="2" borderId="8" xfId="0" applyNumberFormat="1" applyFont="1" applyFill="1" applyBorder="1" applyAlignment="1">
      <alignment horizontal="left"/>
    </xf>
    <xf numFmtId="4" fontId="7" fillId="2" borderId="8" xfId="0" applyNumberFormat="1" applyFont="1" applyFill="1" applyBorder="1"/>
    <xf numFmtId="4" fontId="7" fillId="2" borderId="9" xfId="0" applyNumberFormat="1" applyFont="1" applyFill="1" applyBorder="1"/>
    <xf numFmtId="4" fontId="10" fillId="0" borderId="7" xfId="0" applyNumberFormat="1" applyFont="1" applyFill="1" applyBorder="1" applyAlignment="1">
      <alignment horizontal="right" wrapText="1"/>
    </xf>
    <xf numFmtId="0" fontId="7" fillId="4" borderId="7" xfId="0" applyFont="1" applyFill="1" applyBorder="1" applyAlignment="1">
      <alignment horizontal="center" vertical="center" wrapText="1"/>
    </xf>
    <xf numFmtId="4" fontId="11" fillId="4" borderId="7" xfId="0" applyNumberFormat="1" applyFont="1" applyFill="1" applyBorder="1" applyAlignment="1">
      <alignment vertical="center"/>
    </xf>
    <xf numFmtId="4" fontId="11" fillId="5" borderId="7" xfId="0" applyNumberFormat="1" applyFont="1" applyFill="1" applyBorder="1" applyAlignment="1">
      <alignment vertical="center"/>
    </xf>
    <xf numFmtId="0" fontId="11" fillId="5" borderId="7" xfId="0" applyFont="1" applyFill="1" applyBorder="1" applyAlignment="1">
      <alignment horizontal="center" wrapText="1"/>
    </xf>
    <xf numFmtId="49" fontId="3" fillId="2" borderId="2" xfId="0" applyNumberFormat="1" applyFont="1" applyFill="1" applyBorder="1" applyAlignment="1">
      <alignment horizontal="left" vertical="top"/>
    </xf>
    <xf numFmtId="0" fontId="23" fillId="6" borderId="10" xfId="0" applyFont="1" applyFill="1" applyBorder="1" applyAlignment="1">
      <alignment wrapText="1"/>
    </xf>
    <xf numFmtId="4" fontId="23" fillId="6" borderId="11" xfId="0" applyNumberFormat="1" applyFont="1" applyFill="1" applyBorder="1"/>
    <xf numFmtId="4" fontId="6" fillId="0" borderId="0" xfId="0" applyNumberFormat="1" applyFont="1" applyAlignment="1">
      <alignment horizontal="right"/>
    </xf>
    <xf numFmtId="4" fontId="23" fillId="6" borderId="10" xfId="0" applyNumberFormat="1" applyFont="1" applyFill="1" applyBorder="1" applyAlignment="1">
      <alignment wrapText="1"/>
    </xf>
    <xf numFmtId="4" fontId="24" fillId="0" borderId="0" xfId="0" applyNumberFormat="1" applyFont="1"/>
    <xf numFmtId="4" fontId="14" fillId="0" borderId="7" xfId="0" applyNumberFormat="1" applyFont="1" applyBorder="1"/>
    <xf numFmtId="49" fontId="6" fillId="0" borderId="0" xfId="0" applyNumberFormat="1" applyFont="1" applyAlignment="1">
      <alignment horizontal="left" vertical="center" wrapText="1"/>
    </xf>
    <xf numFmtId="0" fontId="8" fillId="0" borderId="1" xfId="0" applyFont="1" applyFill="1" applyBorder="1" applyAlignment="1">
      <alignment horizontal="center"/>
    </xf>
    <xf numFmtId="0" fontId="9" fillId="0" borderId="2" xfId="0" applyFont="1" applyFill="1" applyBorder="1" applyAlignment="1">
      <alignment horizontal="center"/>
    </xf>
    <xf numFmtId="0" fontId="9" fillId="0" borderId="3" xfId="0"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49" fontId="7" fillId="0" borderId="0" xfId="0" applyNumberFormat="1" applyFont="1" applyAlignment="1">
      <alignment horizontal="left"/>
    </xf>
    <xf numFmtId="0" fontId="6" fillId="0" borderId="0" xfId="0" applyFont="1" applyAlignment="1"/>
  </cellXfs>
  <cellStyles count="3">
    <cellStyle name="Navadno" xfId="0" builtinId="0"/>
    <cellStyle name="Navadno 2" xfId="2" xr:uid="{C517E0BA-84B3-463B-8911-5AC040E0AD79}"/>
    <cellStyle name="Vejica 2 2" xfId="1" xr:uid="{6D345FF4-B0B1-4D41-AF9E-360E1809043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cid:_1_0E2A31D80E2A2E7000499CEDC1258392"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11</xdr:col>
      <xdr:colOff>409575</xdr:colOff>
      <xdr:row>40</xdr:row>
      <xdr:rowOff>38100</xdr:rowOff>
    </xdr:to>
    <xdr:pic>
      <xdr:nvPicPr>
        <xdr:cNvPr id="2" name="Slika 1" descr="cid:_1_0E2A31D80E2A2E7000499CEDC1258392">
          <a:extLst>
            <a:ext uri="{FF2B5EF4-FFF2-40B4-BE49-F238E27FC236}">
              <a16:creationId xmlns:a16="http://schemas.microsoft.com/office/drawing/2014/main" id="{77D45366-274E-44F1-BF26-F296766C3DC9}"/>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2806700"/>
          <a:ext cx="7254875" cy="511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tja/AppData/Local/Microsoft/Windows/Temporary%20Internet%20Files/Content.Outlook/4S14KO6Y/Prejeto%20581%20A-I/ISB/VUHREDPREPUSTGRADINGIpredracu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i"/>
      <sheetName val="Rekapitulacija"/>
    </sheetNames>
    <sheetDataSet>
      <sheetData sheetId="0">
        <row r="233">
          <cell r="F233">
            <v>107400</v>
          </cell>
        </row>
      </sheetData>
      <sheetData sheetId="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4EFA9-9F06-41FB-84D6-B2C57FCEC897}">
  <sheetPr>
    <tabColor rgb="FFFFC000"/>
  </sheetPr>
  <dimension ref="A1:L5"/>
  <sheetViews>
    <sheetView workbookViewId="0">
      <selection activeCell="D6" sqref="D6"/>
    </sheetView>
  </sheetViews>
  <sheetFormatPr defaultRowHeight="12.5" x14ac:dyDescent="0.25"/>
  <cols>
    <col min="1" max="1" width="10.7265625" customWidth="1"/>
  </cols>
  <sheetData>
    <row r="1" spans="1:12" ht="13" x14ac:dyDescent="0.3">
      <c r="D1" s="137" t="s">
        <v>1131</v>
      </c>
      <c r="E1" s="138"/>
      <c r="F1" s="138"/>
    </row>
    <row r="4" spans="1:12" ht="93" customHeight="1" x14ac:dyDescent="0.25">
      <c r="A4" s="129" t="s">
        <v>1128</v>
      </c>
      <c r="B4" s="157" t="s">
        <v>1129</v>
      </c>
      <c r="C4" s="157"/>
      <c r="D4" s="157"/>
      <c r="E4" s="157"/>
      <c r="F4" s="157"/>
      <c r="G4" s="157"/>
      <c r="H4" s="157"/>
      <c r="I4" s="157"/>
      <c r="J4" s="157"/>
      <c r="K4" s="157"/>
      <c r="L4" s="157"/>
    </row>
    <row r="5" spans="1:12" ht="52.5" customHeight="1" x14ac:dyDescent="0.25">
      <c r="A5" s="129" t="s">
        <v>1130</v>
      </c>
      <c r="B5" s="157" t="s">
        <v>1140</v>
      </c>
      <c r="C5" s="157"/>
      <c r="D5" s="157"/>
      <c r="E5" s="157"/>
      <c r="F5" s="157"/>
      <c r="G5" s="157"/>
      <c r="H5" s="157"/>
      <c r="I5" s="157"/>
      <c r="J5" s="157"/>
      <c r="K5" s="157"/>
      <c r="L5" s="157"/>
    </row>
  </sheetData>
  <mergeCells count="2">
    <mergeCell ref="B4:L4"/>
    <mergeCell ref="B5:L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44389-B986-4D60-91AB-6C6138AE6B58}">
  <dimension ref="A1:H262"/>
  <sheetViews>
    <sheetView workbookViewId="0">
      <selection activeCell="B262" sqref="B262"/>
    </sheetView>
  </sheetViews>
  <sheetFormatPr defaultRowHeight="12.5" x14ac:dyDescent="0.25"/>
  <cols>
    <col min="1" max="1" width="7.453125" style="8" customWidth="1"/>
    <col min="2" max="2" width="36.26953125" style="23" customWidth="1"/>
    <col min="3" max="3" width="5.6328125" style="5" bestFit="1" customWidth="1"/>
    <col min="4" max="4" width="7.90625" style="6" bestFit="1" customWidth="1"/>
    <col min="5" max="5" width="10.36328125" style="5" bestFit="1" customWidth="1"/>
    <col min="6" max="6" width="11.08984375" style="5" bestFit="1" customWidth="1"/>
    <col min="7" max="7" width="14.1796875" style="5" customWidth="1"/>
    <col min="8" max="8" width="14.81640625" style="5" customWidth="1"/>
  </cols>
  <sheetData>
    <row r="1" spans="1:8" ht="13" x14ac:dyDescent="0.3">
      <c r="B1" s="61" t="s">
        <v>1117</v>
      </c>
      <c r="C1" s="35"/>
      <c r="D1" s="34"/>
      <c r="E1" s="34"/>
    </row>
    <row r="2" spans="1:8" ht="13" x14ac:dyDescent="0.3">
      <c r="B2" s="163" t="s">
        <v>457</v>
      </c>
      <c r="C2" s="164"/>
      <c r="D2" s="164"/>
      <c r="E2" s="164"/>
    </row>
    <row r="4" spans="1:8" ht="13" x14ac:dyDescent="0.25">
      <c r="B4" s="100" t="s">
        <v>1119</v>
      </c>
    </row>
    <row r="5" spans="1:8" ht="13" x14ac:dyDescent="0.25">
      <c r="B5" s="101"/>
    </row>
    <row r="6" spans="1:8" ht="13" x14ac:dyDescent="0.25">
      <c r="B6" s="101"/>
    </row>
    <row r="7" spans="1:8" s="24" customFormat="1" ht="13" x14ac:dyDescent="0.3">
      <c r="A7" s="32" t="s">
        <v>620</v>
      </c>
      <c r="B7" s="101" t="s">
        <v>619</v>
      </c>
      <c r="C7" s="25"/>
      <c r="D7" s="30"/>
      <c r="E7" s="25"/>
      <c r="F7" s="25"/>
      <c r="G7" s="25"/>
      <c r="H7" s="25"/>
    </row>
    <row r="8" spans="1:8" s="24" customFormat="1" ht="13" x14ac:dyDescent="0.3">
      <c r="A8" s="32"/>
      <c r="B8" s="31"/>
      <c r="C8" s="25" t="s">
        <v>743</v>
      </c>
      <c r="D8" s="30" t="s">
        <v>742</v>
      </c>
      <c r="E8" s="25" t="s">
        <v>741</v>
      </c>
      <c r="F8" s="25" t="s">
        <v>740</v>
      </c>
      <c r="G8" s="25"/>
      <c r="H8" s="25"/>
    </row>
    <row r="9" spans="1:8" s="24" customFormat="1" ht="13" x14ac:dyDescent="0.3">
      <c r="A9" s="32"/>
      <c r="B9" s="31"/>
      <c r="C9" s="25"/>
      <c r="D9" s="30"/>
      <c r="E9" s="105" t="s">
        <v>1120</v>
      </c>
      <c r="F9" s="105" t="s">
        <v>739</v>
      </c>
      <c r="G9" s="25"/>
      <c r="H9" s="25"/>
    </row>
    <row r="10" spans="1:8" s="24" customFormat="1" ht="13" x14ac:dyDescent="0.3">
      <c r="A10" s="32" t="s">
        <v>689</v>
      </c>
      <c r="B10" s="31" t="s">
        <v>445</v>
      </c>
      <c r="C10" s="25"/>
      <c r="D10" s="30"/>
      <c r="E10" s="25"/>
      <c r="F10" s="25"/>
      <c r="G10" s="25"/>
      <c r="H10" s="25"/>
    </row>
    <row r="13" spans="1:8" ht="25" x14ac:dyDescent="0.25">
      <c r="A13" s="8" t="s">
        <v>738</v>
      </c>
      <c r="B13" s="23" t="s">
        <v>737</v>
      </c>
    </row>
    <row r="14" spans="1:8" ht="13" x14ac:dyDescent="0.25">
      <c r="B14" s="31" t="s">
        <v>732</v>
      </c>
    </row>
    <row r="15" spans="1:8" x14ac:dyDescent="0.25">
      <c r="C15" s="5" t="s">
        <v>565</v>
      </c>
      <c r="D15" s="6">
        <v>0</v>
      </c>
      <c r="E15" s="5">
        <v>0</v>
      </c>
      <c r="F15" s="5">
        <f t="shared" ref="F15:F33" si="0">D15*E15</f>
        <v>0</v>
      </c>
    </row>
    <row r="18" spans="1:6" ht="50" x14ac:dyDescent="0.25">
      <c r="A18" s="8" t="s">
        <v>736</v>
      </c>
      <c r="B18" s="23" t="s">
        <v>735</v>
      </c>
    </row>
    <row r="19" spans="1:6" ht="13" x14ac:dyDescent="0.25">
      <c r="B19" s="31" t="s">
        <v>732</v>
      </c>
    </row>
    <row r="20" spans="1:6" x14ac:dyDescent="0.25">
      <c r="C20" s="5" t="s">
        <v>565</v>
      </c>
      <c r="D20" s="6">
        <v>0</v>
      </c>
      <c r="E20" s="5">
        <v>0</v>
      </c>
      <c r="F20" s="5">
        <f t="shared" si="0"/>
        <v>0</v>
      </c>
    </row>
    <row r="23" spans="1:6" ht="62.5" x14ac:dyDescent="0.25">
      <c r="A23" s="8" t="s">
        <v>734</v>
      </c>
      <c r="B23" s="23" t="s">
        <v>733</v>
      </c>
    </row>
    <row r="24" spans="1:6" ht="13" x14ac:dyDescent="0.25">
      <c r="B24" s="31" t="s">
        <v>732</v>
      </c>
    </row>
    <row r="25" spans="1:6" x14ac:dyDescent="0.25">
      <c r="C25" s="5" t="s">
        <v>565</v>
      </c>
      <c r="D25" s="6">
        <v>0</v>
      </c>
      <c r="E25" s="5">
        <v>0</v>
      </c>
      <c r="F25" s="5">
        <f t="shared" si="0"/>
        <v>0</v>
      </c>
    </row>
    <row r="28" spans="1:6" ht="25" x14ac:dyDescent="0.25">
      <c r="A28" s="8" t="s">
        <v>731</v>
      </c>
      <c r="B28" s="23" t="s">
        <v>730</v>
      </c>
    </row>
    <row r="29" spans="1:6" x14ac:dyDescent="0.25">
      <c r="C29" s="5" t="s">
        <v>588</v>
      </c>
      <c r="D29" s="6">
        <v>660</v>
      </c>
      <c r="F29" s="5">
        <f t="shared" si="0"/>
        <v>0</v>
      </c>
    </row>
    <row r="32" spans="1:6" x14ac:dyDescent="0.25">
      <c r="A32" s="8" t="s">
        <v>729</v>
      </c>
      <c r="B32" s="23" t="s">
        <v>728</v>
      </c>
    </row>
    <row r="33" spans="1:8" x14ac:dyDescent="0.25">
      <c r="C33" s="5" t="s">
        <v>565</v>
      </c>
      <c r="D33" s="6">
        <v>44</v>
      </c>
      <c r="F33" s="5">
        <f t="shared" si="0"/>
        <v>0</v>
      </c>
    </row>
    <row r="35" spans="1:8" ht="13" x14ac:dyDescent="0.3">
      <c r="A35" s="29"/>
      <c r="B35" s="102" t="s">
        <v>727</v>
      </c>
      <c r="C35" s="103"/>
      <c r="D35" s="104"/>
      <c r="E35" s="103"/>
      <c r="F35" s="103">
        <f>SUM(F13:F34)</f>
        <v>0</v>
      </c>
    </row>
    <row r="40" spans="1:8" s="24" customFormat="1" ht="13" x14ac:dyDescent="0.3">
      <c r="A40" s="32" t="s">
        <v>688</v>
      </c>
      <c r="B40" s="31" t="s">
        <v>687</v>
      </c>
      <c r="C40" s="25"/>
      <c r="D40" s="30"/>
      <c r="E40" s="25"/>
      <c r="F40" s="25"/>
      <c r="G40" s="25"/>
      <c r="H40" s="25"/>
    </row>
    <row r="43" spans="1:8" ht="25" x14ac:dyDescent="0.25">
      <c r="A43" s="8" t="s">
        <v>726</v>
      </c>
      <c r="B43" s="23" t="s">
        <v>725</v>
      </c>
    </row>
    <row r="44" spans="1:8" x14ac:dyDescent="0.25">
      <c r="C44" s="5" t="s">
        <v>240</v>
      </c>
      <c r="D44" s="6">
        <v>237.6</v>
      </c>
      <c r="F44" s="5">
        <f t="shared" ref="F44:F73" si="1">D44*E44</f>
        <v>0</v>
      </c>
    </row>
    <row r="47" spans="1:8" ht="50" x14ac:dyDescent="0.25">
      <c r="A47" s="8" t="s">
        <v>724</v>
      </c>
      <c r="B47" s="23" t="s">
        <v>723</v>
      </c>
    </row>
    <row r="48" spans="1:8" x14ac:dyDescent="0.25">
      <c r="C48" s="5" t="s">
        <v>240</v>
      </c>
      <c r="D48" s="6">
        <v>1221</v>
      </c>
      <c r="F48" s="5">
        <f t="shared" si="1"/>
        <v>0</v>
      </c>
    </row>
    <row r="51" spans="1:6" ht="50" x14ac:dyDescent="0.25">
      <c r="A51" s="8" t="s">
        <v>722</v>
      </c>
      <c r="B51" s="23" t="s">
        <v>721</v>
      </c>
    </row>
    <row r="52" spans="1:6" x14ac:dyDescent="0.25">
      <c r="C52" s="5" t="s">
        <v>240</v>
      </c>
      <c r="D52" s="6">
        <v>105.6</v>
      </c>
      <c r="F52" s="5">
        <f t="shared" si="1"/>
        <v>0</v>
      </c>
    </row>
    <row r="56" spans="1:6" ht="62.5" x14ac:dyDescent="0.25">
      <c r="A56" s="8" t="s">
        <v>720</v>
      </c>
      <c r="B56" s="23" t="s">
        <v>719</v>
      </c>
    </row>
    <row r="57" spans="1:6" x14ac:dyDescent="0.25">
      <c r="C57" s="5" t="s">
        <v>240</v>
      </c>
      <c r="D57" s="6">
        <v>21.6</v>
      </c>
      <c r="F57" s="5">
        <f t="shared" si="1"/>
        <v>0</v>
      </c>
    </row>
    <row r="60" spans="1:6" ht="50" x14ac:dyDescent="0.25">
      <c r="A60" s="8" t="s">
        <v>718</v>
      </c>
      <c r="B60" s="23" t="s">
        <v>717</v>
      </c>
    </row>
    <row r="61" spans="1:6" x14ac:dyDescent="0.25">
      <c r="C61" s="5" t="s">
        <v>240</v>
      </c>
      <c r="D61" s="6">
        <v>1093.8</v>
      </c>
      <c r="F61" s="5">
        <f t="shared" si="1"/>
        <v>0</v>
      </c>
    </row>
    <row r="64" spans="1:6" ht="25" x14ac:dyDescent="0.25">
      <c r="A64" s="8" t="s">
        <v>716</v>
      </c>
      <c r="B64" s="23" t="s">
        <v>715</v>
      </c>
    </row>
    <row r="65" spans="1:8" x14ac:dyDescent="0.25">
      <c r="C65" s="5" t="s">
        <v>240</v>
      </c>
      <c r="D65" s="6">
        <v>127.2</v>
      </c>
      <c r="F65" s="5">
        <f t="shared" si="1"/>
        <v>0</v>
      </c>
    </row>
    <row r="68" spans="1:8" x14ac:dyDescent="0.25">
      <c r="A68" s="8" t="s">
        <v>714</v>
      </c>
      <c r="B68" s="23" t="s">
        <v>713</v>
      </c>
    </row>
    <row r="69" spans="1:8" x14ac:dyDescent="0.25">
      <c r="C69" s="5" t="s">
        <v>240</v>
      </c>
      <c r="D69" s="6">
        <v>237.6</v>
      </c>
      <c r="F69" s="5">
        <f t="shared" si="1"/>
        <v>0</v>
      </c>
    </row>
    <row r="72" spans="1:8" ht="37.5" x14ac:dyDescent="0.25">
      <c r="A72" s="8" t="s">
        <v>712</v>
      </c>
      <c r="B72" s="23" t="s">
        <v>711</v>
      </c>
    </row>
    <row r="73" spans="1:8" x14ac:dyDescent="0.25">
      <c r="C73" s="5" t="s">
        <v>54</v>
      </c>
      <c r="D73" s="6">
        <v>3080</v>
      </c>
      <c r="F73" s="5">
        <f t="shared" si="1"/>
        <v>0</v>
      </c>
    </row>
    <row r="75" spans="1:8" ht="13" x14ac:dyDescent="0.3">
      <c r="A75" s="29"/>
      <c r="B75" s="102" t="s">
        <v>710</v>
      </c>
      <c r="C75" s="103"/>
      <c r="D75" s="104"/>
      <c r="E75" s="103"/>
      <c r="F75" s="103">
        <f>SUM(F43:F74)</f>
        <v>0</v>
      </c>
    </row>
    <row r="80" spans="1:8" s="24" customFormat="1" ht="13" x14ac:dyDescent="0.3">
      <c r="A80" s="32" t="s">
        <v>686</v>
      </c>
      <c r="B80" s="31" t="s">
        <v>685</v>
      </c>
      <c r="C80" s="25"/>
      <c r="D80" s="30"/>
      <c r="E80" s="25"/>
      <c r="F80" s="25"/>
      <c r="G80" s="25"/>
      <c r="H80" s="25"/>
    </row>
    <row r="83" spans="1:6" ht="50" x14ac:dyDescent="0.25">
      <c r="A83" s="8" t="s">
        <v>709</v>
      </c>
      <c r="B83" s="23" t="s">
        <v>708</v>
      </c>
    </row>
    <row r="84" spans="1:6" x14ac:dyDescent="0.25">
      <c r="C84" s="5" t="s">
        <v>240</v>
      </c>
      <c r="D84" s="6">
        <v>6.12</v>
      </c>
      <c r="F84" s="5">
        <f t="shared" ref="F84:F111" si="2">D84*E84</f>
        <v>0</v>
      </c>
    </row>
    <row r="87" spans="1:6" ht="75" x14ac:dyDescent="0.25">
      <c r="A87" s="8" t="s">
        <v>707</v>
      </c>
      <c r="B87" s="23" t="s">
        <v>706</v>
      </c>
    </row>
    <row r="88" spans="1:6" x14ac:dyDescent="0.25">
      <c r="C88" s="5" t="s">
        <v>240</v>
      </c>
      <c r="D88" s="6">
        <v>6.12</v>
      </c>
      <c r="F88" s="5">
        <f t="shared" si="2"/>
        <v>0</v>
      </c>
    </row>
    <row r="90" spans="1:6" ht="50" x14ac:dyDescent="0.25">
      <c r="A90" s="8" t="s">
        <v>705</v>
      </c>
      <c r="B90" s="23" t="s">
        <v>704</v>
      </c>
    </row>
    <row r="91" spans="1:6" x14ac:dyDescent="0.25">
      <c r="C91" s="5" t="s">
        <v>588</v>
      </c>
      <c r="D91" s="6">
        <v>34</v>
      </c>
      <c r="F91" s="5">
        <f t="shared" si="2"/>
        <v>0</v>
      </c>
    </row>
    <row r="94" spans="1:6" ht="37.5" x14ac:dyDescent="0.25">
      <c r="A94" s="8" t="s">
        <v>703</v>
      </c>
      <c r="B94" s="23" t="s">
        <v>702</v>
      </c>
    </row>
    <row r="95" spans="1:6" x14ac:dyDescent="0.25">
      <c r="C95" s="5" t="s">
        <v>565</v>
      </c>
      <c r="D95" s="6">
        <v>3</v>
      </c>
      <c r="F95" s="5">
        <f t="shared" si="2"/>
        <v>0</v>
      </c>
    </row>
    <row r="98" spans="1:6" ht="25" x14ac:dyDescent="0.25">
      <c r="A98" s="8" t="s">
        <v>701</v>
      </c>
      <c r="B98" s="23" t="s">
        <v>700</v>
      </c>
    </row>
    <row r="99" spans="1:6" x14ac:dyDescent="0.25">
      <c r="C99" s="5" t="s">
        <v>565</v>
      </c>
      <c r="D99" s="6">
        <v>1</v>
      </c>
      <c r="F99" s="5">
        <f t="shared" si="2"/>
        <v>0</v>
      </c>
    </row>
    <row r="102" spans="1:6" x14ac:dyDescent="0.25">
      <c r="A102" s="8" t="s">
        <v>699</v>
      </c>
      <c r="B102" s="23" t="s">
        <v>28</v>
      </c>
    </row>
    <row r="103" spans="1:6" x14ac:dyDescent="0.25">
      <c r="C103" s="5" t="s">
        <v>24</v>
      </c>
      <c r="D103" s="6">
        <v>4</v>
      </c>
      <c r="E103" s="155">
        <v>55</v>
      </c>
      <c r="F103" s="5">
        <f t="shared" si="2"/>
        <v>220</v>
      </c>
    </row>
    <row r="106" spans="1:6" x14ac:dyDescent="0.25">
      <c r="A106" s="8" t="s">
        <v>698</v>
      </c>
      <c r="B106" s="23" t="s">
        <v>697</v>
      </c>
    </row>
    <row r="107" spans="1:6" x14ac:dyDescent="0.25">
      <c r="C107" s="5" t="s">
        <v>24</v>
      </c>
      <c r="D107" s="6">
        <v>4</v>
      </c>
      <c r="E107" s="155">
        <v>55</v>
      </c>
      <c r="F107" s="5">
        <f t="shared" si="2"/>
        <v>220</v>
      </c>
    </row>
    <row r="110" spans="1:6" x14ac:dyDescent="0.25">
      <c r="A110" s="8" t="s">
        <v>696</v>
      </c>
      <c r="B110" s="23" t="s">
        <v>695</v>
      </c>
    </row>
    <row r="111" spans="1:6" x14ac:dyDescent="0.25">
      <c r="C111" s="5" t="s">
        <v>565</v>
      </c>
      <c r="D111" s="6">
        <v>1</v>
      </c>
      <c r="F111" s="5">
        <f t="shared" si="2"/>
        <v>0</v>
      </c>
    </row>
    <row r="113" spans="1:8" ht="13" x14ac:dyDescent="0.3">
      <c r="A113" s="29"/>
      <c r="B113" s="102" t="s">
        <v>694</v>
      </c>
      <c r="C113" s="103"/>
      <c r="D113" s="104"/>
      <c r="E113" s="103"/>
      <c r="F113" s="103">
        <f>SUM(F83:F112)</f>
        <v>440</v>
      </c>
    </row>
    <row r="118" spans="1:8" s="24" customFormat="1" ht="13" x14ac:dyDescent="0.3">
      <c r="A118" s="32" t="s">
        <v>684</v>
      </c>
      <c r="B118" s="31" t="s">
        <v>3</v>
      </c>
      <c r="C118" s="25"/>
      <c r="D118" s="30"/>
      <c r="E118" s="25"/>
      <c r="F118" s="25"/>
      <c r="G118" s="25"/>
      <c r="H118" s="25"/>
    </row>
    <row r="121" spans="1:8" ht="25" x14ac:dyDescent="0.25">
      <c r="A121" s="8" t="s">
        <v>693</v>
      </c>
      <c r="B121" s="23" t="s">
        <v>692</v>
      </c>
      <c r="D121" s="6">
        <v>0.03</v>
      </c>
      <c r="E121" s="5">
        <f>SUM(F131:F135)</f>
        <v>440</v>
      </c>
      <c r="F121" s="5">
        <f>D121*E121</f>
        <v>13.2</v>
      </c>
    </row>
    <row r="123" spans="1:8" ht="13" x14ac:dyDescent="0.3">
      <c r="A123" s="29"/>
      <c r="B123" s="102" t="s">
        <v>691</v>
      </c>
      <c r="C123" s="103"/>
      <c r="D123" s="104"/>
      <c r="E123" s="103"/>
      <c r="F123" s="103">
        <f>SUM(F120:F122)</f>
        <v>13.2</v>
      </c>
    </row>
    <row r="129" spans="1:8" s="24" customFormat="1" ht="13" x14ac:dyDescent="0.3">
      <c r="A129" s="32"/>
      <c r="B129" s="31" t="s">
        <v>690</v>
      </c>
      <c r="C129" s="25"/>
      <c r="D129" s="30"/>
      <c r="E129" s="25"/>
      <c r="F129" s="25"/>
      <c r="G129" s="25"/>
      <c r="H129" s="25"/>
    </row>
    <row r="130" spans="1:8" s="24" customFormat="1" ht="13" x14ac:dyDescent="0.3">
      <c r="A130" s="32"/>
      <c r="B130" s="31"/>
      <c r="C130" s="25"/>
      <c r="D130" s="30"/>
      <c r="E130" s="25"/>
      <c r="F130" s="25"/>
      <c r="G130" s="25"/>
      <c r="H130" s="25"/>
    </row>
    <row r="131" spans="1:8" s="24" customFormat="1" ht="13" x14ac:dyDescent="0.3">
      <c r="A131" s="32" t="s">
        <v>689</v>
      </c>
      <c r="B131" s="31" t="s">
        <v>445</v>
      </c>
      <c r="C131" s="25"/>
      <c r="D131" s="30"/>
      <c r="E131" s="25"/>
      <c r="F131" s="25">
        <f>F35</f>
        <v>0</v>
      </c>
      <c r="G131" s="25"/>
      <c r="H131" s="25"/>
    </row>
    <row r="132" spans="1:8" s="24" customFormat="1" ht="13" x14ac:dyDescent="0.3">
      <c r="A132" s="32"/>
      <c r="B132" s="31"/>
      <c r="C132" s="25"/>
      <c r="D132" s="30"/>
      <c r="E132" s="25"/>
      <c r="F132" s="25"/>
      <c r="G132" s="25"/>
      <c r="H132" s="25"/>
    </row>
    <row r="133" spans="1:8" s="24" customFormat="1" ht="13" x14ac:dyDescent="0.3">
      <c r="A133" s="32" t="s">
        <v>688</v>
      </c>
      <c r="B133" s="31" t="s">
        <v>687</v>
      </c>
      <c r="C133" s="25"/>
      <c r="D133" s="30"/>
      <c r="E133" s="25"/>
      <c r="F133" s="25">
        <f>F75</f>
        <v>0</v>
      </c>
      <c r="G133" s="25"/>
      <c r="H133" s="25"/>
    </row>
    <row r="134" spans="1:8" s="24" customFormat="1" ht="13" x14ac:dyDescent="0.3">
      <c r="A134" s="32"/>
      <c r="B134" s="31"/>
      <c r="C134" s="25"/>
      <c r="D134" s="30"/>
      <c r="E134" s="25"/>
      <c r="F134" s="25"/>
      <c r="G134" s="25"/>
      <c r="H134" s="25"/>
    </row>
    <row r="135" spans="1:8" s="24" customFormat="1" ht="13" x14ac:dyDescent="0.3">
      <c r="A135" s="32" t="s">
        <v>686</v>
      </c>
      <c r="B135" s="31" t="s">
        <v>685</v>
      </c>
      <c r="C135" s="25"/>
      <c r="D135" s="30"/>
      <c r="E135" s="25"/>
      <c r="F135" s="25">
        <f>F113</f>
        <v>440</v>
      </c>
      <c r="G135" s="25"/>
      <c r="H135" s="25"/>
    </row>
    <row r="136" spans="1:8" s="24" customFormat="1" ht="13" x14ac:dyDescent="0.3">
      <c r="A136" s="32"/>
      <c r="B136" s="31"/>
      <c r="C136" s="25"/>
      <c r="D136" s="30"/>
      <c r="E136" s="25"/>
      <c r="F136" s="25"/>
      <c r="G136" s="25"/>
      <c r="H136" s="25"/>
    </row>
    <row r="137" spans="1:8" s="24" customFormat="1" ht="13" x14ac:dyDescent="0.3">
      <c r="A137" s="32" t="s">
        <v>684</v>
      </c>
      <c r="B137" s="31" t="s">
        <v>3</v>
      </c>
      <c r="C137" s="25"/>
      <c r="D137" s="30"/>
      <c r="E137" s="25"/>
      <c r="F137" s="25">
        <f>F123</f>
        <v>13.2</v>
      </c>
      <c r="G137" s="25"/>
      <c r="H137" s="25"/>
    </row>
    <row r="138" spans="1:8" s="24" customFormat="1" ht="13" x14ac:dyDescent="0.3">
      <c r="A138" s="32"/>
      <c r="B138" s="31"/>
      <c r="C138" s="25"/>
      <c r="D138" s="30"/>
      <c r="E138" s="25"/>
      <c r="F138" s="25"/>
      <c r="G138" s="25"/>
      <c r="H138" s="25"/>
    </row>
    <row r="139" spans="1:8" s="24" customFormat="1" ht="13" x14ac:dyDescent="0.3">
      <c r="A139" s="29"/>
      <c r="B139" s="102" t="s">
        <v>1121</v>
      </c>
      <c r="C139" s="103"/>
      <c r="D139" s="104"/>
      <c r="E139" s="103"/>
      <c r="F139" s="103">
        <f>SUM(F130:F138)</f>
        <v>453.2</v>
      </c>
      <c r="G139" s="25"/>
      <c r="H139" s="25"/>
    </row>
    <row r="140" spans="1:8" s="24" customFormat="1" ht="13" x14ac:dyDescent="0.3">
      <c r="A140" s="32"/>
      <c r="B140" s="31"/>
      <c r="C140" s="25"/>
      <c r="D140" s="30"/>
      <c r="E140" s="25"/>
      <c r="F140" s="25"/>
      <c r="G140" s="25"/>
      <c r="H140" s="25"/>
    </row>
    <row r="141" spans="1:8" s="24" customFormat="1" ht="13" x14ac:dyDescent="0.3">
      <c r="A141" s="32"/>
      <c r="B141" s="31" t="s">
        <v>683</v>
      </c>
      <c r="C141" s="25"/>
      <c r="D141" s="30"/>
      <c r="E141" s="25"/>
      <c r="F141" s="25">
        <f>F139*0.22</f>
        <v>99.703999999999994</v>
      </c>
      <c r="G141" s="25"/>
      <c r="H141" s="25"/>
    </row>
    <row r="142" spans="1:8" s="24" customFormat="1" ht="13" x14ac:dyDescent="0.3">
      <c r="A142" s="32"/>
      <c r="B142" s="31"/>
      <c r="C142" s="25"/>
      <c r="D142" s="30"/>
      <c r="E142" s="25"/>
      <c r="F142" s="25"/>
      <c r="G142" s="25"/>
      <c r="H142" s="25"/>
    </row>
    <row r="143" spans="1:8" s="24" customFormat="1" ht="13" x14ac:dyDescent="0.3">
      <c r="A143" s="29"/>
      <c r="B143" s="28" t="s">
        <v>682</v>
      </c>
      <c r="C143" s="26"/>
      <c r="D143" s="27"/>
      <c r="E143" s="26"/>
      <c r="F143" s="26">
        <f>SUM(F139:F142)</f>
        <v>552.904</v>
      </c>
      <c r="G143" s="25"/>
      <c r="H143" s="25"/>
    </row>
    <row r="148" spans="1:8" s="24" customFormat="1" ht="13" x14ac:dyDescent="0.3">
      <c r="A148" s="32" t="s">
        <v>681</v>
      </c>
      <c r="B148" s="31" t="s">
        <v>680</v>
      </c>
      <c r="C148" s="25"/>
      <c r="D148" s="30"/>
      <c r="E148" s="25"/>
      <c r="F148" s="25"/>
      <c r="G148" s="25"/>
      <c r="H148" s="25"/>
    </row>
    <row r="151" spans="1:8" ht="25" x14ac:dyDescent="0.25">
      <c r="A151" s="8" t="s">
        <v>679</v>
      </c>
      <c r="B151" s="23" t="s">
        <v>678</v>
      </c>
    </row>
    <row r="152" spans="1:8" x14ac:dyDescent="0.25">
      <c r="B152" s="23" t="s">
        <v>677</v>
      </c>
      <c r="C152" s="5" t="s">
        <v>588</v>
      </c>
      <c r="D152" s="6">
        <v>150</v>
      </c>
      <c r="F152" s="5">
        <f t="shared" ref="F152:F181" si="3">D152*E152</f>
        <v>0</v>
      </c>
    </row>
    <row r="153" spans="1:8" x14ac:dyDescent="0.25">
      <c r="B153" s="23" t="s">
        <v>676</v>
      </c>
      <c r="C153" s="5" t="s">
        <v>588</v>
      </c>
      <c r="D153" s="6">
        <v>520</v>
      </c>
      <c r="F153" s="5">
        <f t="shared" si="3"/>
        <v>0</v>
      </c>
    </row>
    <row r="156" spans="1:8" x14ac:dyDescent="0.25">
      <c r="A156" s="8" t="s">
        <v>675</v>
      </c>
      <c r="B156" s="23" t="s">
        <v>674</v>
      </c>
    </row>
    <row r="157" spans="1:8" x14ac:dyDescent="0.25">
      <c r="B157" s="23" t="s">
        <v>673</v>
      </c>
      <c r="C157" s="5" t="s">
        <v>7</v>
      </c>
      <c r="D157" s="6">
        <v>3</v>
      </c>
      <c r="F157" s="5">
        <f t="shared" si="3"/>
        <v>0</v>
      </c>
    </row>
    <row r="158" spans="1:8" x14ac:dyDescent="0.25">
      <c r="B158" s="23" t="s">
        <v>672</v>
      </c>
      <c r="C158" s="5" t="s">
        <v>7</v>
      </c>
      <c r="D158" s="6">
        <v>6</v>
      </c>
      <c r="F158" s="5">
        <f t="shared" si="3"/>
        <v>0</v>
      </c>
    </row>
    <row r="161" spans="1:6" ht="25" x14ac:dyDescent="0.25">
      <c r="A161" s="8" t="s">
        <v>671</v>
      </c>
      <c r="B161" s="23" t="s">
        <v>670</v>
      </c>
    </row>
    <row r="162" spans="1:6" x14ac:dyDescent="0.25">
      <c r="B162" s="23" t="s">
        <v>667</v>
      </c>
      <c r="C162" s="5" t="s">
        <v>7</v>
      </c>
      <c r="D162" s="6">
        <v>1</v>
      </c>
      <c r="F162" s="5">
        <f t="shared" si="3"/>
        <v>0</v>
      </c>
    </row>
    <row r="165" spans="1:6" x14ac:dyDescent="0.25">
      <c r="A165" s="8" t="s">
        <v>669</v>
      </c>
      <c r="B165" s="23" t="s">
        <v>668</v>
      </c>
    </row>
    <row r="166" spans="1:6" x14ac:dyDescent="0.25">
      <c r="B166" s="23" t="s">
        <v>667</v>
      </c>
      <c r="C166" s="5" t="s">
        <v>7</v>
      </c>
      <c r="D166" s="6">
        <v>1</v>
      </c>
      <c r="F166" s="5">
        <f t="shared" si="3"/>
        <v>0</v>
      </c>
    </row>
    <row r="169" spans="1:6" ht="87.5" x14ac:dyDescent="0.25">
      <c r="A169" s="8" t="s">
        <v>666</v>
      </c>
      <c r="B169" s="23" t="s">
        <v>665</v>
      </c>
    </row>
    <row r="170" spans="1:6" x14ac:dyDescent="0.25">
      <c r="B170" s="23" t="s">
        <v>664</v>
      </c>
      <c r="C170" s="5" t="s">
        <v>7</v>
      </c>
      <c r="D170" s="6">
        <v>1</v>
      </c>
      <c r="F170" s="5">
        <f t="shared" si="3"/>
        <v>0</v>
      </c>
    </row>
    <row r="171" spans="1:6" x14ac:dyDescent="0.25">
      <c r="B171" s="23" t="s">
        <v>663</v>
      </c>
      <c r="C171" s="5" t="s">
        <v>7</v>
      </c>
      <c r="D171" s="6">
        <v>1</v>
      </c>
      <c r="F171" s="5">
        <f t="shared" si="3"/>
        <v>0</v>
      </c>
    </row>
    <row r="172" spans="1:6" x14ac:dyDescent="0.25">
      <c r="B172" s="23" t="s">
        <v>662</v>
      </c>
      <c r="C172" s="5" t="s">
        <v>7</v>
      </c>
      <c r="D172" s="6">
        <v>1</v>
      </c>
      <c r="F172" s="5">
        <f t="shared" si="3"/>
        <v>0</v>
      </c>
    </row>
    <row r="173" spans="1:6" x14ac:dyDescent="0.25">
      <c r="B173" s="23" t="s">
        <v>661</v>
      </c>
      <c r="C173" s="5" t="s">
        <v>7</v>
      </c>
      <c r="D173" s="6">
        <v>2</v>
      </c>
      <c r="F173" s="5">
        <f t="shared" si="3"/>
        <v>0</v>
      </c>
    </row>
    <row r="174" spans="1:6" x14ac:dyDescent="0.25">
      <c r="B174" s="23" t="s">
        <v>660</v>
      </c>
      <c r="C174" s="5" t="s">
        <v>7</v>
      </c>
      <c r="D174" s="6">
        <v>1</v>
      </c>
      <c r="F174" s="5">
        <f t="shared" si="3"/>
        <v>0</v>
      </c>
    </row>
    <row r="175" spans="1:6" x14ac:dyDescent="0.25">
      <c r="B175" s="23" t="s">
        <v>659</v>
      </c>
      <c r="C175" s="5" t="s">
        <v>7</v>
      </c>
      <c r="D175" s="6">
        <v>1</v>
      </c>
      <c r="F175" s="5">
        <f t="shared" si="3"/>
        <v>0</v>
      </c>
    </row>
    <row r="178" spans="1:6" ht="50" x14ac:dyDescent="0.25">
      <c r="A178" s="8" t="s">
        <v>658</v>
      </c>
      <c r="B178" s="23" t="s">
        <v>657</v>
      </c>
    </row>
    <row r="179" spans="1:6" ht="25" x14ac:dyDescent="0.25">
      <c r="B179" s="23" t="s">
        <v>656</v>
      </c>
      <c r="C179" s="5" t="s">
        <v>7</v>
      </c>
      <c r="D179" s="6">
        <v>2</v>
      </c>
      <c r="F179" s="5">
        <f t="shared" si="3"/>
        <v>0</v>
      </c>
    </row>
    <row r="181" spans="1:6" ht="25" x14ac:dyDescent="0.25">
      <c r="B181" s="23" t="s">
        <v>655</v>
      </c>
      <c r="C181" s="5" t="s">
        <v>7</v>
      </c>
      <c r="D181" s="6">
        <v>6</v>
      </c>
      <c r="F181" s="5">
        <f t="shared" si="3"/>
        <v>0</v>
      </c>
    </row>
    <row r="183" spans="1:6" ht="25" x14ac:dyDescent="0.25">
      <c r="B183" s="23" t="s">
        <v>654</v>
      </c>
      <c r="C183" s="5" t="s">
        <v>7</v>
      </c>
      <c r="D183" s="6">
        <v>1</v>
      </c>
      <c r="F183" s="5">
        <f t="shared" ref="F183:F213" si="4">D183*E183</f>
        <v>0</v>
      </c>
    </row>
    <row r="185" spans="1:6" x14ac:dyDescent="0.25">
      <c r="B185" s="23" t="s">
        <v>653</v>
      </c>
      <c r="C185" s="5" t="s">
        <v>7</v>
      </c>
      <c r="D185" s="6">
        <v>1</v>
      </c>
      <c r="F185" s="5">
        <f t="shared" si="4"/>
        <v>0</v>
      </c>
    </row>
    <row r="188" spans="1:6" ht="25" x14ac:dyDescent="0.25">
      <c r="A188" s="8" t="s">
        <v>652</v>
      </c>
      <c r="B188" s="23" t="s">
        <v>651</v>
      </c>
    </row>
    <row r="189" spans="1:6" x14ac:dyDescent="0.25">
      <c r="B189" s="23" t="s">
        <v>650</v>
      </c>
      <c r="C189" s="5" t="s">
        <v>7</v>
      </c>
      <c r="D189" s="6">
        <v>1</v>
      </c>
      <c r="F189" s="5">
        <f t="shared" si="4"/>
        <v>0</v>
      </c>
    </row>
    <row r="191" spans="1:6" x14ac:dyDescent="0.25">
      <c r="B191" s="23" t="s">
        <v>649</v>
      </c>
      <c r="C191" s="5" t="s">
        <v>7</v>
      </c>
      <c r="D191" s="6">
        <v>1</v>
      </c>
      <c r="F191" s="5">
        <f t="shared" si="4"/>
        <v>0</v>
      </c>
    </row>
    <row r="193" spans="1:6" x14ac:dyDescent="0.25">
      <c r="B193" s="23" t="s">
        <v>648</v>
      </c>
      <c r="C193" s="5" t="s">
        <v>7</v>
      </c>
      <c r="D193" s="6">
        <v>1</v>
      </c>
      <c r="F193" s="5">
        <f t="shared" si="4"/>
        <v>0</v>
      </c>
    </row>
    <row r="195" spans="1:6" x14ac:dyDescent="0.25">
      <c r="B195" s="23" t="s">
        <v>647</v>
      </c>
      <c r="C195" s="5" t="s">
        <v>588</v>
      </c>
      <c r="D195" s="6">
        <v>1</v>
      </c>
      <c r="F195" s="5">
        <f t="shared" si="4"/>
        <v>0</v>
      </c>
    </row>
    <row r="197" spans="1:6" x14ac:dyDescent="0.25">
      <c r="B197" s="23" t="s">
        <v>646</v>
      </c>
      <c r="C197" s="5" t="s">
        <v>7</v>
      </c>
      <c r="D197" s="6">
        <v>1</v>
      </c>
      <c r="F197" s="5">
        <f t="shared" si="4"/>
        <v>0</v>
      </c>
    </row>
    <row r="200" spans="1:6" ht="37.5" x14ac:dyDescent="0.25">
      <c r="A200" s="8" t="s">
        <v>645</v>
      </c>
      <c r="B200" s="23" t="s">
        <v>644</v>
      </c>
    </row>
    <row r="201" spans="1:6" x14ac:dyDescent="0.25">
      <c r="C201" s="5" t="s">
        <v>7</v>
      </c>
      <c r="D201" s="6">
        <v>2</v>
      </c>
      <c r="F201" s="5">
        <f t="shared" si="4"/>
        <v>0</v>
      </c>
    </row>
    <row r="204" spans="1:6" ht="25" x14ac:dyDescent="0.25">
      <c r="A204" s="8" t="s">
        <v>643</v>
      </c>
      <c r="B204" s="23" t="s">
        <v>642</v>
      </c>
    </row>
    <row r="205" spans="1:6" x14ac:dyDescent="0.25">
      <c r="C205" s="5" t="s">
        <v>7</v>
      </c>
      <c r="D205" s="6">
        <v>5</v>
      </c>
      <c r="F205" s="5">
        <f t="shared" si="4"/>
        <v>0</v>
      </c>
    </row>
    <row r="208" spans="1:6" ht="37.5" x14ac:dyDescent="0.25">
      <c r="A208" s="8" t="s">
        <v>641</v>
      </c>
      <c r="B208" s="23" t="s">
        <v>640</v>
      </c>
    </row>
    <row r="209" spans="1:6" x14ac:dyDescent="0.25">
      <c r="C209" s="5" t="s">
        <v>588</v>
      </c>
      <c r="D209" s="6">
        <v>670</v>
      </c>
      <c r="F209" s="5">
        <f t="shared" si="4"/>
        <v>0</v>
      </c>
    </row>
    <row r="212" spans="1:6" x14ac:dyDescent="0.25">
      <c r="A212" s="8" t="s">
        <v>639</v>
      </c>
      <c r="B212" s="23" t="s">
        <v>638</v>
      </c>
    </row>
    <row r="213" spans="1:6" x14ac:dyDescent="0.25">
      <c r="C213" s="5" t="s">
        <v>588</v>
      </c>
      <c r="D213" s="6">
        <v>670</v>
      </c>
      <c r="F213" s="5">
        <f t="shared" si="4"/>
        <v>0</v>
      </c>
    </row>
    <row r="216" spans="1:6" x14ac:dyDescent="0.25">
      <c r="A216" s="8" t="s">
        <v>637</v>
      </c>
      <c r="B216" s="23" t="s">
        <v>636</v>
      </c>
    </row>
    <row r="217" spans="1:6" x14ac:dyDescent="0.25">
      <c r="C217" s="5" t="s">
        <v>588</v>
      </c>
      <c r="D217" s="6">
        <v>670</v>
      </c>
      <c r="F217" s="5">
        <f t="shared" ref="F217:F240" si="5">D217*E217</f>
        <v>0</v>
      </c>
    </row>
    <row r="219" spans="1:6" ht="25" x14ac:dyDescent="0.25">
      <c r="A219" s="8" t="s">
        <v>635</v>
      </c>
      <c r="B219" s="23" t="s">
        <v>634</v>
      </c>
    </row>
    <row r="220" spans="1:6" x14ac:dyDescent="0.25">
      <c r="C220" s="5" t="s">
        <v>565</v>
      </c>
      <c r="D220" s="6">
        <v>1</v>
      </c>
      <c r="F220" s="5">
        <f t="shared" si="5"/>
        <v>0</v>
      </c>
    </row>
    <row r="223" spans="1:6" ht="25" x14ac:dyDescent="0.25">
      <c r="A223" s="8" t="s">
        <v>633</v>
      </c>
      <c r="B223" s="23" t="s">
        <v>632</v>
      </c>
    </row>
    <row r="224" spans="1:6" x14ac:dyDescent="0.25">
      <c r="C224" s="5" t="s">
        <v>565</v>
      </c>
      <c r="D224" s="6">
        <v>1</v>
      </c>
      <c r="F224" s="5">
        <f t="shared" si="5"/>
        <v>0</v>
      </c>
    </row>
    <row r="227" spans="1:6" ht="25" x14ac:dyDescent="0.25">
      <c r="A227" s="8" t="s">
        <v>631</v>
      </c>
      <c r="B227" s="23" t="s">
        <v>630</v>
      </c>
    </row>
    <row r="228" spans="1:6" x14ac:dyDescent="0.25">
      <c r="C228" s="5" t="s">
        <v>565</v>
      </c>
      <c r="D228" s="6">
        <v>3</v>
      </c>
      <c r="F228" s="5">
        <f t="shared" si="5"/>
        <v>0</v>
      </c>
    </row>
    <row r="231" spans="1:6" ht="50" x14ac:dyDescent="0.25">
      <c r="A231" s="8" t="s">
        <v>629</v>
      </c>
      <c r="B231" s="23" t="s">
        <v>628</v>
      </c>
    </row>
    <row r="232" spans="1:6" x14ac:dyDescent="0.25">
      <c r="C232" s="5" t="s">
        <v>565</v>
      </c>
      <c r="D232" s="6">
        <v>1</v>
      </c>
      <c r="F232" s="5">
        <f t="shared" si="5"/>
        <v>0</v>
      </c>
    </row>
    <row r="235" spans="1:6" x14ac:dyDescent="0.25">
      <c r="A235" s="8" t="s">
        <v>627</v>
      </c>
      <c r="B235" s="23" t="s">
        <v>626</v>
      </c>
    </row>
    <row r="236" spans="1:6" x14ac:dyDescent="0.25">
      <c r="C236" s="5" t="s">
        <v>565</v>
      </c>
      <c r="D236" s="6">
        <v>1</v>
      </c>
      <c r="F236" s="5">
        <f t="shared" si="5"/>
        <v>0</v>
      </c>
    </row>
    <row r="239" spans="1:6" ht="37.5" x14ac:dyDescent="0.25">
      <c r="A239" s="8" t="s">
        <v>625</v>
      </c>
      <c r="B239" s="23" t="s">
        <v>624</v>
      </c>
    </row>
    <row r="240" spans="1:6" x14ac:dyDescent="0.25">
      <c r="C240" s="5" t="s">
        <v>588</v>
      </c>
      <c r="D240" s="6">
        <v>670</v>
      </c>
      <c r="F240" s="5">
        <f t="shared" si="5"/>
        <v>0</v>
      </c>
    </row>
    <row r="242" spans="1:8" ht="26" x14ac:dyDescent="0.3">
      <c r="A242" s="29"/>
      <c r="B242" s="102" t="s">
        <v>623</v>
      </c>
      <c r="C242" s="103"/>
      <c r="D242" s="104"/>
      <c r="E242" s="103"/>
      <c r="F242" s="103">
        <f>SUM(F151:F241)</f>
        <v>0</v>
      </c>
    </row>
    <row r="244" spans="1:8" s="24" customFormat="1" ht="13" x14ac:dyDescent="0.3">
      <c r="A244" s="32"/>
      <c r="B244" s="31" t="s">
        <v>615</v>
      </c>
      <c r="C244" s="25"/>
      <c r="D244" s="30"/>
      <c r="E244" s="25"/>
      <c r="F244" s="25">
        <f>F242*0.22</f>
        <v>0</v>
      </c>
      <c r="G244" s="25"/>
      <c r="H244" s="25"/>
    </row>
    <row r="245" spans="1:8" s="24" customFormat="1" ht="13" x14ac:dyDescent="0.3">
      <c r="A245" s="32"/>
      <c r="B245" s="31"/>
      <c r="C245" s="25"/>
      <c r="D245" s="30"/>
      <c r="E245" s="25"/>
      <c r="F245" s="25"/>
      <c r="G245" s="25"/>
      <c r="H245" s="25"/>
    </row>
    <row r="246" spans="1:8" s="24" customFormat="1" ht="13" x14ac:dyDescent="0.3">
      <c r="A246" s="29"/>
      <c r="B246" s="28" t="s">
        <v>622</v>
      </c>
      <c r="C246" s="26"/>
      <c r="D246" s="27"/>
      <c r="E246" s="26"/>
      <c r="F246" s="26">
        <f>SUM(F242:F245)</f>
        <v>0</v>
      </c>
      <c r="G246" s="25"/>
      <c r="H246" s="25"/>
    </row>
    <row r="250" spans="1:8" s="24" customFormat="1" ht="13" x14ac:dyDescent="0.3">
      <c r="A250" s="32"/>
      <c r="B250" s="31" t="s">
        <v>621</v>
      </c>
      <c r="C250" s="25"/>
      <c r="D250" s="30"/>
      <c r="E250" s="25"/>
      <c r="F250" s="25"/>
      <c r="G250" s="25"/>
      <c r="H250" s="25"/>
    </row>
    <row r="251" spans="1:8" s="24" customFormat="1" ht="13" x14ac:dyDescent="0.3">
      <c r="A251" s="32"/>
      <c r="B251" s="31"/>
      <c r="C251" s="25"/>
      <c r="D251" s="30"/>
      <c r="E251" s="25"/>
      <c r="F251" s="25"/>
      <c r="G251" s="25"/>
      <c r="H251" s="25"/>
    </row>
    <row r="252" spans="1:8" s="24" customFormat="1" ht="13" x14ac:dyDescent="0.3">
      <c r="A252" s="32" t="s">
        <v>620</v>
      </c>
      <c r="B252" s="31" t="s">
        <v>619</v>
      </c>
      <c r="C252" s="25"/>
      <c r="D252" s="30"/>
      <c r="E252" s="25"/>
      <c r="F252" s="25">
        <f>F139</f>
        <v>453.2</v>
      </c>
      <c r="G252" s="25"/>
      <c r="H252" s="25"/>
    </row>
    <row r="253" spans="1:8" s="24" customFormat="1" ht="13" x14ac:dyDescent="0.3">
      <c r="A253" s="32"/>
      <c r="B253" s="31"/>
      <c r="C253" s="25"/>
      <c r="D253" s="30"/>
      <c r="E253" s="25"/>
      <c r="F253" s="25"/>
      <c r="G253" s="25"/>
      <c r="H253" s="25"/>
    </row>
    <row r="254" spans="1:8" s="24" customFormat="1" ht="26" x14ac:dyDescent="0.3">
      <c r="A254" s="32" t="s">
        <v>618</v>
      </c>
      <c r="B254" s="31" t="s">
        <v>617</v>
      </c>
      <c r="C254" s="25"/>
      <c r="D254" s="30"/>
      <c r="E254" s="25"/>
      <c r="F254" s="25">
        <f>F242</f>
        <v>0</v>
      </c>
      <c r="G254" s="25"/>
      <c r="H254" s="25"/>
    </row>
    <row r="255" spans="1:8" s="24" customFormat="1" ht="13" x14ac:dyDescent="0.3">
      <c r="A255" s="32"/>
      <c r="B255" s="31"/>
      <c r="C255" s="25"/>
      <c r="D255" s="30"/>
      <c r="E255" s="25"/>
      <c r="F255" s="25"/>
      <c r="G255" s="25"/>
      <c r="H255" s="25"/>
    </row>
    <row r="256" spans="1:8" s="24" customFormat="1" ht="13" x14ac:dyDescent="0.3">
      <c r="A256" s="29"/>
      <c r="B256" s="102" t="s">
        <v>616</v>
      </c>
      <c r="C256" s="103"/>
      <c r="D256" s="104"/>
      <c r="E256" s="103"/>
      <c r="F256" s="103">
        <f>SUM(F252:F255)</f>
        <v>453.2</v>
      </c>
      <c r="G256" s="25"/>
      <c r="H256" s="25"/>
    </row>
    <row r="257" spans="1:8" s="24" customFormat="1" ht="13" x14ac:dyDescent="0.3">
      <c r="A257" s="32"/>
      <c r="B257" s="31"/>
      <c r="C257" s="25"/>
      <c r="D257" s="30"/>
      <c r="E257" s="25"/>
      <c r="F257" s="25"/>
      <c r="G257" s="25"/>
      <c r="H257" s="25"/>
    </row>
    <row r="258" spans="1:8" s="24" customFormat="1" ht="13" x14ac:dyDescent="0.3">
      <c r="A258" s="32"/>
      <c r="B258" s="31" t="s">
        <v>615</v>
      </c>
      <c r="C258" s="25"/>
      <c r="D258" s="30"/>
      <c r="E258" s="25"/>
      <c r="F258" s="25">
        <f>F256*0.22</f>
        <v>99.703999999999994</v>
      </c>
      <c r="G258" s="25"/>
      <c r="H258" s="25"/>
    </row>
    <row r="259" spans="1:8" s="24" customFormat="1" ht="13" x14ac:dyDescent="0.3">
      <c r="A259" s="32"/>
      <c r="B259" s="31"/>
      <c r="C259" s="25"/>
      <c r="D259" s="30"/>
      <c r="E259" s="25"/>
      <c r="F259" s="25"/>
      <c r="G259" s="25"/>
      <c r="H259" s="25"/>
    </row>
    <row r="260" spans="1:8" s="24" customFormat="1" ht="13" x14ac:dyDescent="0.3">
      <c r="A260" s="29"/>
      <c r="B260" s="28" t="s">
        <v>614</v>
      </c>
      <c r="C260" s="26"/>
      <c r="D260" s="27"/>
      <c r="E260" s="26"/>
      <c r="F260" s="26">
        <f>SUM(F256:F259)</f>
        <v>552.904</v>
      </c>
      <c r="G260" s="25"/>
      <c r="H260" s="25"/>
    </row>
    <row r="262" spans="1:8" ht="46" x14ac:dyDescent="0.25">
      <c r="B262" s="139" t="s">
        <v>1135</v>
      </c>
    </row>
  </sheetData>
  <sheetProtection selectLockedCells="1"/>
  <mergeCells count="1">
    <mergeCell ref="B2:E2"/>
  </mergeCells>
  <pageMargins left="0.75" right="0.75" top="1" bottom="1"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FE200-8567-4114-A73D-322BE8A32F61}">
  <dimension ref="A1:F370"/>
  <sheetViews>
    <sheetView topLeftCell="A316" zoomScaleNormal="100" zoomScaleSheetLayoutView="100" workbookViewId="0">
      <selection activeCell="F318" sqref="F318"/>
    </sheetView>
  </sheetViews>
  <sheetFormatPr defaultColWidth="9.1796875" defaultRowHeight="13" x14ac:dyDescent="0.3"/>
  <cols>
    <col min="1" max="1" width="6.1796875" style="4" customWidth="1"/>
    <col min="2" max="2" width="40.7265625" style="3" customWidth="1"/>
    <col min="3" max="3" width="9.1796875" style="3" customWidth="1"/>
    <col min="4" max="5" width="13.26953125" style="2" customWidth="1"/>
    <col min="6" max="6" width="13.7265625" style="2" customWidth="1"/>
    <col min="7" max="16384" width="9.1796875" style="1"/>
  </cols>
  <sheetData>
    <row r="1" spans="1:6" s="33" customFormat="1" x14ac:dyDescent="0.3">
      <c r="A1" s="36"/>
      <c r="B1" s="44" t="s">
        <v>967</v>
      </c>
      <c r="C1" s="35"/>
      <c r="D1" s="34"/>
      <c r="E1" s="34"/>
      <c r="F1" s="34"/>
    </row>
    <row r="2" spans="1:6" s="33" customFormat="1" x14ac:dyDescent="0.3">
      <c r="A2" s="36"/>
      <c r="B2" s="44" t="s">
        <v>966</v>
      </c>
      <c r="C2" s="35"/>
      <c r="D2" s="34"/>
      <c r="E2" s="34"/>
      <c r="F2" s="34"/>
    </row>
    <row r="3" spans="1:6" s="33" customFormat="1" x14ac:dyDescent="0.3">
      <c r="A3" s="36"/>
      <c r="B3" s="44" t="s">
        <v>965</v>
      </c>
      <c r="C3" s="35"/>
      <c r="D3" s="34"/>
      <c r="E3" s="34"/>
      <c r="F3" s="34"/>
    </row>
    <row r="4" spans="1:6" s="33" customFormat="1" x14ac:dyDescent="0.3">
      <c r="A4" s="36"/>
      <c r="B4" s="61"/>
      <c r="C4" s="35"/>
      <c r="D4" s="34"/>
      <c r="E4" s="34"/>
      <c r="F4" s="34"/>
    </row>
    <row r="5" spans="1:6" s="33" customFormat="1" x14ac:dyDescent="0.3">
      <c r="A5" s="36"/>
      <c r="B5" s="63" t="s">
        <v>964</v>
      </c>
      <c r="C5" s="35"/>
      <c r="D5" s="34"/>
      <c r="E5" s="34"/>
      <c r="F5" s="34"/>
    </row>
    <row r="6" spans="1:6" s="33" customFormat="1" x14ac:dyDescent="0.3">
      <c r="A6" s="36"/>
      <c r="B6" s="44"/>
      <c r="C6" s="35"/>
      <c r="D6" s="34"/>
      <c r="E6" s="34"/>
      <c r="F6" s="34"/>
    </row>
    <row r="7" spans="1:6" s="33" customFormat="1" x14ac:dyDescent="0.3">
      <c r="A7" s="47" t="s">
        <v>963</v>
      </c>
      <c r="B7" s="47" t="s">
        <v>962</v>
      </c>
      <c r="C7" s="47" t="s">
        <v>961</v>
      </c>
      <c r="D7" s="46" t="s">
        <v>960</v>
      </c>
      <c r="E7" s="46" t="s">
        <v>959</v>
      </c>
      <c r="F7" s="46" t="s">
        <v>958</v>
      </c>
    </row>
    <row r="8" spans="1:6" s="33" customFormat="1" x14ac:dyDescent="0.3">
      <c r="A8" s="43" t="s">
        <v>446</v>
      </c>
      <c r="B8" s="44" t="s">
        <v>957</v>
      </c>
      <c r="C8" s="35"/>
      <c r="D8" s="34"/>
      <c r="E8" s="34"/>
      <c r="F8" s="34"/>
    </row>
    <row r="9" spans="1:6" s="33" customFormat="1" ht="12.5" x14ac:dyDescent="0.25">
      <c r="A9" s="36" t="s">
        <v>443</v>
      </c>
      <c r="B9" s="35" t="s">
        <v>953</v>
      </c>
      <c r="C9" s="35"/>
      <c r="D9" s="34"/>
      <c r="E9" s="34"/>
      <c r="F9" s="34"/>
    </row>
    <row r="10" spans="1:6" s="33" customFormat="1" x14ac:dyDescent="0.3">
      <c r="A10" s="36"/>
      <c r="B10" s="44" t="s">
        <v>956</v>
      </c>
      <c r="C10" s="35"/>
      <c r="D10" s="34"/>
      <c r="E10" s="34"/>
      <c r="F10" s="34"/>
    </row>
    <row r="11" spans="1:6" s="33" customFormat="1" ht="12.5" x14ac:dyDescent="0.25">
      <c r="A11" s="36"/>
      <c r="B11" s="35" t="s">
        <v>945</v>
      </c>
      <c r="C11" s="35"/>
      <c r="D11" s="34"/>
      <c r="E11" s="34"/>
      <c r="F11" s="34"/>
    </row>
    <row r="12" spans="1:6" s="33" customFormat="1" ht="12.5" x14ac:dyDescent="0.25">
      <c r="A12" s="36"/>
      <c r="B12" s="35" t="s">
        <v>944</v>
      </c>
      <c r="C12" s="35"/>
      <c r="D12" s="34"/>
      <c r="E12" s="34"/>
      <c r="F12" s="34"/>
    </row>
    <row r="13" spans="1:6" s="33" customFormat="1" ht="12.5" x14ac:dyDescent="0.25">
      <c r="A13" s="36"/>
      <c r="B13" s="35" t="s">
        <v>943</v>
      </c>
      <c r="C13" s="35"/>
      <c r="D13" s="34"/>
      <c r="E13" s="34"/>
      <c r="F13" s="34"/>
    </row>
    <row r="14" spans="1:6" s="33" customFormat="1" ht="12.5" x14ac:dyDescent="0.25">
      <c r="A14" s="36"/>
      <c r="B14" s="35" t="s">
        <v>942</v>
      </c>
      <c r="C14" s="35"/>
      <c r="D14" s="34"/>
      <c r="E14" s="34"/>
      <c r="F14" s="34"/>
    </row>
    <row r="15" spans="1:6" s="33" customFormat="1" ht="12.5" x14ac:dyDescent="0.25">
      <c r="A15" s="36"/>
      <c r="B15" s="35" t="s">
        <v>941</v>
      </c>
      <c r="C15" s="35"/>
      <c r="D15" s="34"/>
      <c r="E15" s="34"/>
      <c r="F15" s="34"/>
    </row>
    <row r="16" spans="1:6" s="33" customFormat="1" ht="12.5" x14ac:dyDescent="0.25">
      <c r="A16" s="36"/>
      <c r="B16" s="35" t="s">
        <v>940</v>
      </c>
      <c r="C16" s="35"/>
      <c r="D16" s="34"/>
      <c r="E16" s="34"/>
      <c r="F16" s="34"/>
    </row>
    <row r="17" spans="1:6" s="33" customFormat="1" ht="12.5" x14ac:dyDescent="0.25">
      <c r="A17" s="36"/>
      <c r="B17" s="35" t="s">
        <v>939</v>
      </c>
      <c r="C17" s="35"/>
      <c r="D17" s="34"/>
      <c r="E17" s="34"/>
      <c r="F17" s="34"/>
    </row>
    <row r="18" spans="1:6" s="33" customFormat="1" ht="12.5" x14ac:dyDescent="0.25">
      <c r="A18" s="36"/>
      <c r="B18" s="35" t="s">
        <v>938</v>
      </c>
      <c r="C18" s="35"/>
      <c r="D18" s="34"/>
      <c r="E18" s="34"/>
      <c r="F18" s="34"/>
    </row>
    <row r="19" spans="1:6" s="33" customFormat="1" ht="12.5" x14ac:dyDescent="0.25">
      <c r="A19" s="36"/>
      <c r="B19" s="35" t="s">
        <v>937</v>
      </c>
      <c r="C19" s="35"/>
      <c r="D19" s="34"/>
      <c r="E19" s="34"/>
      <c r="F19" s="34"/>
    </row>
    <row r="20" spans="1:6" s="33" customFormat="1" ht="12.5" x14ac:dyDescent="0.25">
      <c r="A20" s="36"/>
      <c r="B20" s="35" t="s">
        <v>936</v>
      </c>
      <c r="C20" s="35"/>
      <c r="D20" s="34"/>
      <c r="E20" s="34"/>
      <c r="F20" s="34"/>
    </row>
    <row r="21" spans="1:6" s="33" customFormat="1" ht="12.5" x14ac:dyDescent="0.25">
      <c r="A21" s="36"/>
      <c r="B21" s="35" t="s">
        <v>935</v>
      </c>
      <c r="C21" s="35"/>
      <c r="D21" s="34"/>
      <c r="E21" s="34"/>
      <c r="F21" s="34"/>
    </row>
    <row r="22" spans="1:6" s="33" customFormat="1" ht="12.5" x14ac:dyDescent="0.25">
      <c r="A22" s="36"/>
      <c r="B22" s="35" t="s">
        <v>934</v>
      </c>
      <c r="C22" s="35"/>
      <c r="D22" s="34"/>
      <c r="E22" s="34"/>
      <c r="F22" s="34"/>
    </row>
    <row r="23" spans="1:6" s="33" customFormat="1" ht="12.5" x14ac:dyDescent="0.25">
      <c r="A23" s="36"/>
      <c r="B23" s="35" t="s">
        <v>933</v>
      </c>
      <c r="C23" s="35"/>
      <c r="D23" s="34"/>
      <c r="E23" s="34"/>
      <c r="F23" s="34"/>
    </row>
    <row r="24" spans="1:6" s="33" customFormat="1" ht="12.5" x14ac:dyDescent="0.25">
      <c r="A24" s="36"/>
      <c r="B24" s="35" t="s">
        <v>932</v>
      </c>
      <c r="C24" s="35"/>
      <c r="D24" s="34"/>
      <c r="E24" s="34"/>
      <c r="F24" s="34"/>
    </row>
    <row r="25" spans="1:6" s="33" customFormat="1" ht="12.5" x14ac:dyDescent="0.25">
      <c r="A25" s="36"/>
      <c r="B25" s="35" t="s">
        <v>931</v>
      </c>
      <c r="C25" s="35"/>
      <c r="D25" s="34"/>
      <c r="E25" s="34"/>
      <c r="F25" s="34"/>
    </row>
    <row r="26" spans="1:6" s="33" customFormat="1" ht="12.5" x14ac:dyDescent="0.25">
      <c r="A26" s="36"/>
      <c r="B26" s="35" t="s">
        <v>930</v>
      </c>
      <c r="C26" s="35"/>
      <c r="D26" s="34"/>
      <c r="E26" s="34"/>
      <c r="F26" s="34"/>
    </row>
    <row r="27" spans="1:6" s="33" customFormat="1" ht="12.5" x14ac:dyDescent="0.25">
      <c r="A27" s="36"/>
      <c r="B27" s="35" t="s">
        <v>929</v>
      </c>
      <c r="C27" s="35"/>
      <c r="D27" s="34"/>
      <c r="E27" s="34"/>
      <c r="F27" s="34"/>
    </row>
    <row r="28" spans="1:6" s="33" customFormat="1" ht="12.5" x14ac:dyDescent="0.25">
      <c r="A28" s="36"/>
      <c r="B28" s="35" t="s">
        <v>928</v>
      </c>
      <c r="C28" s="35"/>
      <c r="D28" s="34"/>
      <c r="E28" s="34"/>
      <c r="F28" s="34"/>
    </row>
    <row r="29" spans="1:6" s="33" customFormat="1" ht="12.5" x14ac:dyDescent="0.25">
      <c r="A29" s="36"/>
      <c r="B29" s="35" t="s">
        <v>927</v>
      </c>
      <c r="C29" s="35"/>
      <c r="D29" s="34"/>
      <c r="E29" s="34"/>
      <c r="F29" s="34"/>
    </row>
    <row r="30" spans="1:6" s="33" customFormat="1" ht="12.5" x14ac:dyDescent="0.25">
      <c r="A30" s="36"/>
      <c r="B30" s="35" t="s">
        <v>926</v>
      </c>
      <c r="C30" s="35"/>
      <c r="D30" s="34"/>
      <c r="E30" s="34"/>
      <c r="F30" s="34"/>
    </row>
    <row r="31" spans="1:6" s="33" customFormat="1" ht="12.5" x14ac:dyDescent="0.25">
      <c r="A31" s="36"/>
      <c r="B31" s="35" t="s">
        <v>925</v>
      </c>
      <c r="C31" s="35"/>
      <c r="D31" s="34"/>
      <c r="E31" s="34"/>
      <c r="F31" s="34"/>
    </row>
    <row r="32" spans="1:6" s="33" customFormat="1" ht="12.5" x14ac:dyDescent="0.25">
      <c r="A32" s="36"/>
      <c r="B32" s="35" t="s">
        <v>924</v>
      </c>
      <c r="C32" s="35"/>
      <c r="D32" s="34"/>
      <c r="E32" s="34"/>
      <c r="F32" s="34"/>
    </row>
    <row r="33" spans="1:6" s="33" customFormat="1" ht="12.5" x14ac:dyDescent="0.25">
      <c r="A33" s="36"/>
      <c r="B33" s="35" t="s">
        <v>923</v>
      </c>
      <c r="C33" s="35"/>
      <c r="D33" s="34"/>
      <c r="E33" s="34"/>
      <c r="F33" s="34"/>
    </row>
    <row r="34" spans="1:6" s="33" customFormat="1" ht="12.5" x14ac:dyDescent="0.25">
      <c r="A34" s="36"/>
      <c r="B34" s="35" t="s">
        <v>922</v>
      </c>
      <c r="C34" s="35"/>
      <c r="D34" s="34"/>
      <c r="E34" s="34"/>
      <c r="F34" s="34"/>
    </row>
    <row r="35" spans="1:6" s="33" customFormat="1" ht="12.5" x14ac:dyDescent="0.25">
      <c r="A35" s="36"/>
      <c r="B35" s="35" t="s">
        <v>921</v>
      </c>
      <c r="C35" s="35"/>
      <c r="D35" s="34"/>
      <c r="E35" s="34"/>
      <c r="F35" s="34"/>
    </row>
    <row r="36" spans="1:6" s="33" customFormat="1" ht="12.5" x14ac:dyDescent="0.25">
      <c r="A36" s="36"/>
      <c r="B36" s="35" t="s">
        <v>920</v>
      </c>
      <c r="C36" s="35"/>
      <c r="D36" s="34"/>
      <c r="E36" s="34"/>
      <c r="F36" s="34"/>
    </row>
    <row r="37" spans="1:6" s="33" customFormat="1" ht="12.5" x14ac:dyDescent="0.25">
      <c r="A37" s="36"/>
      <c r="B37" s="35" t="s">
        <v>919</v>
      </c>
      <c r="C37" s="35"/>
      <c r="D37" s="34"/>
      <c r="E37" s="34"/>
      <c r="F37" s="34"/>
    </row>
    <row r="38" spans="1:6" s="33" customFormat="1" ht="12.5" x14ac:dyDescent="0.25">
      <c r="A38" s="36"/>
      <c r="B38" s="35" t="s">
        <v>918</v>
      </c>
      <c r="C38" s="35"/>
      <c r="D38" s="34"/>
      <c r="E38" s="34"/>
      <c r="F38" s="34"/>
    </row>
    <row r="39" spans="1:6" s="33" customFormat="1" ht="12.5" x14ac:dyDescent="0.25">
      <c r="A39" s="36"/>
      <c r="B39" s="35" t="s">
        <v>917</v>
      </c>
      <c r="C39" s="35"/>
      <c r="D39" s="34"/>
      <c r="E39" s="34"/>
      <c r="F39" s="34"/>
    </row>
    <row r="40" spans="1:6" s="33" customFormat="1" ht="12.5" x14ac:dyDescent="0.25">
      <c r="A40" s="36"/>
      <c r="B40" s="35" t="s">
        <v>916</v>
      </c>
      <c r="C40" s="35"/>
      <c r="D40" s="34"/>
      <c r="E40" s="34"/>
      <c r="F40" s="34"/>
    </row>
    <row r="41" spans="1:6" s="33" customFormat="1" ht="12.5" x14ac:dyDescent="0.25">
      <c r="A41" s="36"/>
      <c r="B41" s="35" t="s">
        <v>915</v>
      </c>
      <c r="C41" s="35"/>
      <c r="D41" s="34"/>
      <c r="E41" s="34"/>
      <c r="F41" s="34"/>
    </row>
    <row r="42" spans="1:6" s="33" customFormat="1" ht="12.5" x14ac:dyDescent="0.25">
      <c r="A42" s="36"/>
      <c r="B42" s="35" t="s">
        <v>914</v>
      </c>
      <c r="C42" s="35"/>
      <c r="D42" s="34"/>
      <c r="E42" s="34"/>
      <c r="F42" s="34"/>
    </row>
    <row r="43" spans="1:6" s="33" customFormat="1" ht="12.5" x14ac:dyDescent="0.25">
      <c r="A43" s="36"/>
      <c r="B43" s="35" t="s">
        <v>913</v>
      </c>
      <c r="C43" s="35"/>
      <c r="D43" s="34"/>
      <c r="E43" s="34"/>
      <c r="F43" s="34"/>
    </row>
    <row r="44" spans="1:6" s="33" customFormat="1" ht="12.5" x14ac:dyDescent="0.25">
      <c r="A44" s="36"/>
      <c r="B44" s="35" t="s">
        <v>912</v>
      </c>
      <c r="C44" s="35"/>
      <c r="D44" s="34"/>
      <c r="E44" s="34"/>
      <c r="F44" s="34"/>
    </row>
    <row r="45" spans="1:6" s="33" customFormat="1" ht="12.5" x14ac:dyDescent="0.25">
      <c r="A45" s="36"/>
      <c r="B45" s="35" t="s">
        <v>911</v>
      </c>
      <c r="C45" s="35"/>
      <c r="D45" s="34"/>
      <c r="E45" s="34"/>
      <c r="F45" s="34"/>
    </row>
    <row r="46" spans="1:6" s="33" customFormat="1" x14ac:dyDescent="0.3">
      <c r="A46" s="36"/>
      <c r="B46" s="33" t="s">
        <v>910</v>
      </c>
      <c r="C46" s="35"/>
      <c r="D46" s="34"/>
      <c r="E46" s="34"/>
      <c r="F46" s="34"/>
    </row>
    <row r="47" spans="1:6" s="33" customFormat="1" x14ac:dyDescent="0.3">
      <c r="A47" s="36"/>
      <c r="B47" s="45" t="s">
        <v>955</v>
      </c>
      <c r="C47" s="35"/>
      <c r="D47" s="34"/>
      <c r="E47" s="34"/>
      <c r="F47" s="34"/>
    </row>
    <row r="48" spans="1:6" s="33" customFormat="1" x14ac:dyDescent="0.3">
      <c r="A48" s="36"/>
      <c r="B48" s="45" t="s">
        <v>949</v>
      </c>
      <c r="C48" s="35"/>
      <c r="D48" s="34"/>
      <c r="E48" s="34"/>
      <c r="F48" s="34"/>
    </row>
    <row r="49" spans="1:6" s="33" customFormat="1" x14ac:dyDescent="0.3">
      <c r="A49" s="36"/>
      <c r="B49" s="45" t="s">
        <v>954</v>
      </c>
      <c r="C49" s="35"/>
      <c r="D49" s="34"/>
      <c r="E49" s="34"/>
      <c r="F49" s="34"/>
    </row>
    <row r="50" spans="1:6" s="33" customFormat="1" ht="12.5" x14ac:dyDescent="0.25">
      <c r="A50" s="36"/>
      <c r="B50" s="35" t="s">
        <v>906</v>
      </c>
      <c r="C50" s="85" t="s">
        <v>7</v>
      </c>
      <c r="D50" s="87">
        <v>5</v>
      </c>
      <c r="E50" s="87"/>
      <c r="F50" s="87">
        <f>D50*E50</f>
        <v>0</v>
      </c>
    </row>
    <row r="51" spans="1:6" s="33" customFormat="1" ht="12.5" x14ac:dyDescent="0.25">
      <c r="A51" s="36" t="s">
        <v>441</v>
      </c>
      <c r="B51" s="35" t="s">
        <v>953</v>
      </c>
      <c r="C51" s="35"/>
      <c r="D51" s="34"/>
      <c r="E51" s="34"/>
      <c r="F51" s="34"/>
    </row>
    <row r="52" spans="1:6" s="33" customFormat="1" x14ac:dyDescent="0.3">
      <c r="A52" s="36"/>
      <c r="B52" s="44" t="s">
        <v>952</v>
      </c>
      <c r="C52" s="35"/>
      <c r="D52" s="34"/>
      <c r="E52" s="34"/>
      <c r="F52" s="34"/>
    </row>
    <row r="53" spans="1:6" s="33" customFormat="1" ht="12.5" x14ac:dyDescent="0.25">
      <c r="A53" s="36"/>
      <c r="B53" s="35" t="s">
        <v>945</v>
      </c>
      <c r="C53" s="35"/>
      <c r="D53" s="34"/>
      <c r="E53" s="34"/>
      <c r="F53" s="34"/>
    </row>
    <row r="54" spans="1:6" s="33" customFormat="1" ht="12.5" x14ac:dyDescent="0.25">
      <c r="A54" s="36"/>
      <c r="B54" s="35" t="s">
        <v>944</v>
      </c>
      <c r="C54" s="35"/>
      <c r="D54" s="34"/>
      <c r="E54" s="34"/>
      <c r="F54" s="34"/>
    </row>
    <row r="55" spans="1:6" s="33" customFormat="1" ht="12.5" x14ac:dyDescent="0.25">
      <c r="A55" s="36"/>
      <c r="B55" s="35" t="s">
        <v>943</v>
      </c>
      <c r="C55" s="35"/>
      <c r="D55" s="34"/>
      <c r="E55" s="34"/>
      <c r="F55" s="34"/>
    </row>
    <row r="56" spans="1:6" s="33" customFormat="1" ht="12.5" x14ac:dyDescent="0.25">
      <c r="A56" s="36"/>
      <c r="B56" s="35" t="s">
        <v>942</v>
      </c>
      <c r="C56" s="35"/>
      <c r="D56" s="34"/>
      <c r="E56" s="34"/>
      <c r="F56" s="34"/>
    </row>
    <row r="57" spans="1:6" s="33" customFormat="1" ht="12.5" x14ac:dyDescent="0.25">
      <c r="A57" s="36"/>
      <c r="B57" s="35" t="s">
        <v>941</v>
      </c>
      <c r="C57" s="35"/>
      <c r="D57" s="34"/>
      <c r="E57" s="34"/>
      <c r="F57" s="34"/>
    </row>
    <row r="58" spans="1:6" s="33" customFormat="1" ht="12.5" x14ac:dyDescent="0.25">
      <c r="A58" s="36"/>
      <c r="B58" s="35" t="s">
        <v>940</v>
      </c>
      <c r="C58" s="35"/>
      <c r="D58" s="34"/>
      <c r="E58" s="34"/>
      <c r="F58" s="34"/>
    </row>
    <row r="59" spans="1:6" s="33" customFormat="1" ht="12.5" x14ac:dyDescent="0.25">
      <c r="A59" s="36"/>
      <c r="B59" s="35" t="s">
        <v>939</v>
      </c>
      <c r="C59" s="35"/>
      <c r="D59" s="34"/>
      <c r="E59" s="34"/>
      <c r="F59" s="34"/>
    </row>
    <row r="60" spans="1:6" s="33" customFormat="1" ht="12.5" x14ac:dyDescent="0.25">
      <c r="A60" s="36"/>
      <c r="B60" s="35" t="s">
        <v>938</v>
      </c>
      <c r="C60" s="35"/>
      <c r="D60" s="34"/>
      <c r="E60" s="34"/>
      <c r="F60" s="34"/>
    </row>
    <row r="61" spans="1:6" s="33" customFormat="1" ht="12.5" x14ac:dyDescent="0.25">
      <c r="A61" s="36"/>
      <c r="B61" s="35" t="s">
        <v>937</v>
      </c>
      <c r="C61" s="35"/>
      <c r="D61" s="34"/>
      <c r="E61" s="34"/>
      <c r="F61" s="34"/>
    </row>
    <row r="62" spans="1:6" s="33" customFormat="1" ht="12.5" x14ac:dyDescent="0.25">
      <c r="A62" s="36"/>
      <c r="B62" s="35" t="s">
        <v>936</v>
      </c>
      <c r="C62" s="35"/>
      <c r="D62" s="34"/>
      <c r="E62" s="34"/>
      <c r="F62" s="34"/>
    </row>
    <row r="63" spans="1:6" s="33" customFormat="1" ht="12.5" x14ac:dyDescent="0.25">
      <c r="A63" s="36"/>
      <c r="B63" s="35" t="s">
        <v>935</v>
      </c>
      <c r="C63" s="35"/>
      <c r="D63" s="34"/>
      <c r="E63" s="34"/>
      <c r="F63" s="34"/>
    </row>
    <row r="64" spans="1:6" s="33" customFormat="1" ht="12.5" x14ac:dyDescent="0.25">
      <c r="A64" s="36"/>
      <c r="B64" s="35" t="s">
        <v>934</v>
      </c>
      <c r="C64" s="35"/>
      <c r="D64" s="34"/>
      <c r="E64" s="34"/>
      <c r="F64" s="34"/>
    </row>
    <row r="65" spans="1:6" s="33" customFormat="1" ht="12.5" x14ac:dyDescent="0.25">
      <c r="A65" s="36"/>
      <c r="B65" s="35" t="s">
        <v>933</v>
      </c>
      <c r="C65" s="35"/>
      <c r="D65" s="34"/>
      <c r="E65" s="34"/>
      <c r="F65" s="34"/>
    </row>
    <row r="66" spans="1:6" s="33" customFormat="1" ht="12.5" x14ac:dyDescent="0.25">
      <c r="A66" s="36"/>
      <c r="B66" s="35" t="s">
        <v>932</v>
      </c>
      <c r="C66" s="35"/>
      <c r="D66" s="34"/>
      <c r="E66" s="34"/>
      <c r="F66" s="34"/>
    </row>
    <row r="67" spans="1:6" s="33" customFormat="1" ht="12.5" x14ac:dyDescent="0.25">
      <c r="A67" s="36"/>
      <c r="B67" s="35" t="s">
        <v>931</v>
      </c>
      <c r="C67" s="35"/>
      <c r="D67" s="34"/>
      <c r="E67" s="34"/>
      <c r="F67" s="34"/>
    </row>
    <row r="68" spans="1:6" s="33" customFormat="1" ht="12.5" x14ac:dyDescent="0.25">
      <c r="A68" s="36"/>
      <c r="B68" s="35" t="s">
        <v>930</v>
      </c>
      <c r="C68" s="35"/>
      <c r="D68" s="34"/>
      <c r="E68" s="34"/>
      <c r="F68" s="34"/>
    </row>
    <row r="69" spans="1:6" s="33" customFormat="1" ht="12.5" x14ac:dyDescent="0.25">
      <c r="A69" s="36"/>
      <c r="B69" s="35" t="s">
        <v>929</v>
      </c>
      <c r="C69" s="35"/>
      <c r="D69" s="34"/>
      <c r="E69" s="34"/>
      <c r="F69" s="34"/>
    </row>
    <row r="70" spans="1:6" s="33" customFormat="1" ht="12.5" x14ac:dyDescent="0.25">
      <c r="A70" s="36"/>
      <c r="B70" s="35" t="s">
        <v>928</v>
      </c>
      <c r="C70" s="35"/>
      <c r="D70" s="34"/>
      <c r="E70" s="34"/>
      <c r="F70" s="34"/>
    </row>
    <row r="71" spans="1:6" s="33" customFormat="1" ht="12.5" x14ac:dyDescent="0.25">
      <c r="A71" s="36"/>
      <c r="B71" s="35" t="s">
        <v>927</v>
      </c>
      <c r="C71" s="35"/>
      <c r="D71" s="34"/>
      <c r="E71" s="34"/>
      <c r="F71" s="34"/>
    </row>
    <row r="72" spans="1:6" s="33" customFormat="1" ht="12.5" x14ac:dyDescent="0.25">
      <c r="A72" s="36"/>
      <c r="B72" s="35" t="s">
        <v>926</v>
      </c>
      <c r="C72" s="35"/>
      <c r="D72" s="34"/>
      <c r="E72" s="34"/>
      <c r="F72" s="34"/>
    </row>
    <row r="73" spans="1:6" s="33" customFormat="1" ht="12.5" x14ac:dyDescent="0.25">
      <c r="A73" s="36"/>
      <c r="B73" s="35" t="s">
        <v>925</v>
      </c>
      <c r="C73" s="35"/>
      <c r="D73" s="34"/>
      <c r="E73" s="34"/>
      <c r="F73" s="34"/>
    </row>
    <row r="74" spans="1:6" s="33" customFormat="1" ht="12.5" x14ac:dyDescent="0.25">
      <c r="A74" s="36"/>
      <c r="B74" s="35" t="s">
        <v>924</v>
      </c>
      <c r="C74" s="35"/>
      <c r="D74" s="34"/>
      <c r="E74" s="34"/>
      <c r="F74" s="34"/>
    </row>
    <row r="75" spans="1:6" s="33" customFormat="1" ht="12.5" x14ac:dyDescent="0.25">
      <c r="A75" s="36"/>
      <c r="B75" s="35" t="s">
        <v>923</v>
      </c>
      <c r="C75" s="35"/>
      <c r="D75" s="34"/>
      <c r="E75" s="34"/>
      <c r="F75" s="34"/>
    </row>
    <row r="76" spans="1:6" s="33" customFormat="1" ht="12.5" x14ac:dyDescent="0.25">
      <c r="A76" s="36"/>
      <c r="B76" s="35" t="s">
        <v>922</v>
      </c>
      <c r="C76" s="35"/>
      <c r="D76" s="34"/>
      <c r="E76" s="34"/>
      <c r="F76" s="34"/>
    </row>
    <row r="77" spans="1:6" s="33" customFormat="1" ht="12.5" x14ac:dyDescent="0.25">
      <c r="A77" s="36"/>
      <c r="B77" s="35" t="s">
        <v>921</v>
      </c>
      <c r="C77" s="35"/>
      <c r="D77" s="34"/>
      <c r="E77" s="34"/>
      <c r="F77" s="34"/>
    </row>
    <row r="78" spans="1:6" s="33" customFormat="1" ht="12.5" x14ac:dyDescent="0.25">
      <c r="A78" s="36"/>
      <c r="B78" s="35" t="s">
        <v>920</v>
      </c>
      <c r="C78" s="35"/>
      <c r="D78" s="34"/>
      <c r="E78" s="34"/>
      <c r="F78" s="34"/>
    </row>
    <row r="79" spans="1:6" s="33" customFormat="1" ht="12.5" x14ac:dyDescent="0.25">
      <c r="A79" s="36"/>
      <c r="B79" s="35" t="s">
        <v>919</v>
      </c>
      <c r="C79" s="35"/>
      <c r="D79" s="34"/>
      <c r="E79" s="34"/>
      <c r="F79" s="34"/>
    </row>
    <row r="80" spans="1:6" s="33" customFormat="1" ht="12.5" x14ac:dyDescent="0.25">
      <c r="A80" s="36"/>
      <c r="B80" s="35" t="s">
        <v>918</v>
      </c>
      <c r="C80" s="35"/>
      <c r="D80" s="34"/>
      <c r="E80" s="34"/>
      <c r="F80" s="34"/>
    </row>
    <row r="81" spans="1:6" s="33" customFormat="1" ht="12.5" x14ac:dyDescent="0.25">
      <c r="A81" s="36"/>
      <c r="B81" s="35" t="s">
        <v>917</v>
      </c>
      <c r="C81" s="35"/>
      <c r="D81" s="34"/>
      <c r="E81" s="34"/>
      <c r="F81" s="34"/>
    </row>
    <row r="82" spans="1:6" s="33" customFormat="1" ht="12.5" x14ac:dyDescent="0.25">
      <c r="A82" s="36"/>
      <c r="B82" s="35" t="s">
        <v>951</v>
      </c>
      <c r="C82" s="35"/>
      <c r="D82" s="34"/>
      <c r="E82" s="34"/>
      <c r="F82" s="34"/>
    </row>
    <row r="83" spans="1:6" s="33" customFormat="1" ht="12.5" x14ac:dyDescent="0.25">
      <c r="A83" s="36"/>
      <c r="B83" s="35" t="s">
        <v>913</v>
      </c>
      <c r="C83" s="35"/>
      <c r="D83" s="34"/>
      <c r="E83" s="34"/>
      <c r="F83" s="34"/>
    </row>
    <row r="84" spans="1:6" s="33" customFormat="1" ht="12.5" x14ac:dyDescent="0.25">
      <c r="A84" s="36"/>
      <c r="B84" s="35" t="s">
        <v>912</v>
      </c>
      <c r="C84" s="35"/>
      <c r="D84" s="34"/>
      <c r="E84" s="34"/>
      <c r="F84" s="34"/>
    </row>
    <row r="85" spans="1:6" s="33" customFormat="1" ht="12.5" x14ac:dyDescent="0.25">
      <c r="A85" s="36"/>
      <c r="B85" s="35" t="s">
        <v>911</v>
      </c>
      <c r="C85" s="35"/>
      <c r="D85" s="34"/>
      <c r="E85" s="34"/>
      <c r="F85" s="34"/>
    </row>
    <row r="86" spans="1:6" s="33" customFormat="1" x14ac:dyDescent="0.3">
      <c r="A86" s="36"/>
      <c r="B86" s="33" t="s">
        <v>910</v>
      </c>
      <c r="C86" s="35"/>
      <c r="D86" s="34"/>
      <c r="E86" s="34"/>
      <c r="F86" s="34"/>
    </row>
    <row r="87" spans="1:6" s="33" customFormat="1" x14ac:dyDescent="0.3">
      <c r="A87" s="36"/>
      <c r="B87" s="45" t="s">
        <v>950</v>
      </c>
      <c r="C87" s="35"/>
      <c r="D87" s="34"/>
      <c r="E87" s="34"/>
      <c r="F87" s="34"/>
    </row>
    <row r="88" spans="1:6" s="33" customFormat="1" x14ac:dyDescent="0.3">
      <c r="A88" s="36"/>
      <c r="B88" s="45" t="s">
        <v>949</v>
      </c>
      <c r="C88" s="35"/>
      <c r="D88" s="34"/>
      <c r="E88" s="34"/>
      <c r="F88" s="34"/>
    </row>
    <row r="89" spans="1:6" s="33" customFormat="1" x14ac:dyDescent="0.3">
      <c r="A89" s="36"/>
      <c r="B89" s="45" t="s">
        <v>948</v>
      </c>
      <c r="C89" s="35"/>
      <c r="D89" s="34"/>
      <c r="E89" s="34"/>
      <c r="F89" s="34"/>
    </row>
    <row r="90" spans="1:6" s="33" customFormat="1" ht="12.5" x14ac:dyDescent="0.25">
      <c r="A90" s="36"/>
      <c r="B90" s="35" t="s">
        <v>906</v>
      </c>
      <c r="C90" s="85" t="s">
        <v>7</v>
      </c>
      <c r="D90" s="87">
        <v>4</v>
      </c>
      <c r="E90" s="87"/>
      <c r="F90" s="87">
        <f>D90*E90</f>
        <v>0</v>
      </c>
    </row>
    <row r="91" spans="1:6" s="33" customFormat="1" ht="12.5" x14ac:dyDescent="0.25">
      <c r="A91" s="36" t="s">
        <v>438</v>
      </c>
      <c r="B91" s="35" t="s">
        <v>947</v>
      </c>
      <c r="C91" s="35"/>
      <c r="D91" s="34"/>
      <c r="E91" s="34"/>
      <c r="F91" s="34"/>
    </row>
    <row r="92" spans="1:6" s="33" customFormat="1" x14ac:dyDescent="0.3">
      <c r="A92" s="36"/>
      <c r="B92" s="44" t="s">
        <v>946</v>
      </c>
      <c r="C92" s="35"/>
      <c r="D92" s="34"/>
      <c r="E92" s="34"/>
      <c r="F92" s="34"/>
    </row>
    <row r="93" spans="1:6" s="33" customFormat="1" ht="12.5" x14ac:dyDescent="0.25">
      <c r="A93" s="36"/>
      <c r="B93" s="35" t="s">
        <v>945</v>
      </c>
      <c r="C93" s="35"/>
      <c r="D93" s="34"/>
      <c r="E93" s="34"/>
      <c r="F93" s="34"/>
    </row>
    <row r="94" spans="1:6" s="33" customFormat="1" ht="12.5" x14ac:dyDescent="0.25">
      <c r="A94" s="36"/>
      <c r="B94" s="35" t="s">
        <v>944</v>
      </c>
      <c r="C94" s="35"/>
      <c r="D94" s="34"/>
      <c r="E94" s="34"/>
      <c r="F94" s="34"/>
    </row>
    <row r="95" spans="1:6" s="33" customFormat="1" ht="12.5" x14ac:dyDescent="0.25">
      <c r="A95" s="36"/>
      <c r="B95" s="35" t="s">
        <v>943</v>
      </c>
      <c r="C95" s="35"/>
      <c r="D95" s="34"/>
      <c r="E95" s="34"/>
      <c r="F95" s="34"/>
    </row>
    <row r="96" spans="1:6" s="33" customFormat="1" ht="12.5" x14ac:dyDescent="0.25">
      <c r="A96" s="36"/>
      <c r="B96" s="35" t="s">
        <v>942</v>
      </c>
      <c r="C96" s="35"/>
      <c r="D96" s="34"/>
      <c r="E96" s="34"/>
      <c r="F96" s="34"/>
    </row>
    <row r="97" spans="1:6" s="33" customFormat="1" ht="12.5" x14ac:dyDescent="0.25">
      <c r="A97" s="36"/>
      <c r="B97" s="35" t="s">
        <v>941</v>
      </c>
      <c r="C97" s="35"/>
      <c r="D97" s="34"/>
      <c r="E97" s="34"/>
      <c r="F97" s="34"/>
    </row>
    <row r="98" spans="1:6" s="33" customFormat="1" ht="12.5" x14ac:dyDescent="0.25">
      <c r="A98" s="36"/>
      <c r="B98" s="35" t="s">
        <v>940</v>
      </c>
      <c r="C98" s="35"/>
      <c r="D98" s="34"/>
      <c r="E98" s="34"/>
      <c r="F98" s="34"/>
    </row>
    <row r="99" spans="1:6" s="33" customFormat="1" ht="12.5" x14ac:dyDescent="0.25">
      <c r="A99" s="36"/>
      <c r="B99" s="35" t="s">
        <v>939</v>
      </c>
      <c r="C99" s="35"/>
      <c r="D99" s="34"/>
      <c r="E99" s="34"/>
      <c r="F99" s="34"/>
    </row>
    <row r="100" spans="1:6" s="33" customFormat="1" ht="12.5" x14ac:dyDescent="0.25">
      <c r="A100" s="36"/>
      <c r="B100" s="35" t="s">
        <v>938</v>
      </c>
      <c r="C100" s="35"/>
      <c r="D100" s="34"/>
      <c r="E100" s="34"/>
      <c r="F100" s="34"/>
    </row>
    <row r="101" spans="1:6" s="33" customFormat="1" ht="12.5" x14ac:dyDescent="0.25">
      <c r="A101" s="36"/>
      <c r="B101" s="35" t="s">
        <v>937</v>
      </c>
      <c r="C101" s="35"/>
      <c r="D101" s="34"/>
      <c r="E101" s="34"/>
      <c r="F101" s="34"/>
    </row>
    <row r="102" spans="1:6" s="33" customFormat="1" ht="12.5" x14ac:dyDescent="0.25">
      <c r="A102" s="36"/>
      <c r="B102" s="35" t="s">
        <v>936</v>
      </c>
      <c r="C102" s="35"/>
      <c r="D102" s="34"/>
      <c r="E102" s="34"/>
      <c r="F102" s="34"/>
    </row>
    <row r="103" spans="1:6" s="33" customFormat="1" ht="12.5" x14ac:dyDescent="0.25">
      <c r="A103" s="36"/>
      <c r="B103" s="35" t="s">
        <v>935</v>
      </c>
      <c r="C103" s="35"/>
      <c r="D103" s="34"/>
      <c r="E103" s="34"/>
      <c r="F103" s="34"/>
    </row>
    <row r="104" spans="1:6" s="33" customFormat="1" ht="12.5" x14ac:dyDescent="0.25">
      <c r="A104" s="36"/>
      <c r="B104" s="35" t="s">
        <v>934</v>
      </c>
      <c r="C104" s="35"/>
      <c r="D104" s="34"/>
      <c r="E104" s="34"/>
      <c r="F104" s="34"/>
    </row>
    <row r="105" spans="1:6" s="33" customFormat="1" ht="12.5" x14ac:dyDescent="0.25">
      <c r="A105" s="36"/>
      <c r="B105" s="35" t="s">
        <v>933</v>
      </c>
      <c r="C105" s="35"/>
      <c r="D105" s="34"/>
      <c r="E105" s="34"/>
      <c r="F105" s="34"/>
    </row>
    <row r="106" spans="1:6" s="33" customFormat="1" ht="12.5" x14ac:dyDescent="0.25">
      <c r="A106" s="36"/>
      <c r="B106" s="35" t="s">
        <v>932</v>
      </c>
      <c r="C106" s="35"/>
      <c r="D106" s="34"/>
      <c r="E106" s="34"/>
      <c r="F106" s="34"/>
    </row>
    <row r="107" spans="1:6" s="33" customFormat="1" ht="12.5" x14ac:dyDescent="0.25">
      <c r="A107" s="36"/>
      <c r="B107" s="35" t="s">
        <v>931</v>
      </c>
      <c r="C107" s="35"/>
      <c r="D107" s="34"/>
      <c r="E107" s="34"/>
      <c r="F107" s="34"/>
    </row>
    <row r="108" spans="1:6" s="33" customFormat="1" ht="12.5" x14ac:dyDescent="0.25">
      <c r="A108" s="36"/>
      <c r="B108" s="35" t="s">
        <v>930</v>
      </c>
      <c r="C108" s="35"/>
      <c r="D108" s="34"/>
      <c r="E108" s="34"/>
      <c r="F108" s="34"/>
    </row>
    <row r="109" spans="1:6" s="33" customFormat="1" ht="12.5" x14ac:dyDescent="0.25">
      <c r="A109" s="36"/>
      <c r="B109" s="35" t="s">
        <v>929</v>
      </c>
      <c r="C109" s="35"/>
      <c r="D109" s="34"/>
      <c r="E109" s="34"/>
      <c r="F109" s="34"/>
    </row>
    <row r="110" spans="1:6" s="33" customFormat="1" ht="12.5" x14ac:dyDescent="0.25">
      <c r="A110" s="36"/>
      <c r="B110" s="35" t="s">
        <v>928</v>
      </c>
      <c r="C110" s="35"/>
      <c r="D110" s="34"/>
      <c r="E110" s="34"/>
      <c r="F110" s="34"/>
    </row>
    <row r="111" spans="1:6" s="33" customFormat="1" ht="12.5" x14ac:dyDescent="0.25">
      <c r="A111" s="36"/>
      <c r="B111" s="35" t="s">
        <v>927</v>
      </c>
      <c r="C111" s="35"/>
      <c r="D111" s="34"/>
      <c r="E111" s="34"/>
      <c r="F111" s="34"/>
    </row>
    <row r="112" spans="1:6" s="33" customFormat="1" ht="12.5" x14ac:dyDescent="0.25">
      <c r="A112" s="36"/>
      <c r="B112" s="35" t="s">
        <v>926</v>
      </c>
      <c r="C112" s="35"/>
      <c r="D112" s="34"/>
      <c r="E112" s="34"/>
      <c r="F112" s="34"/>
    </row>
    <row r="113" spans="1:6" s="33" customFormat="1" ht="12.5" x14ac:dyDescent="0.25">
      <c r="A113" s="36"/>
      <c r="B113" s="35" t="s">
        <v>925</v>
      </c>
      <c r="C113" s="35"/>
      <c r="D113" s="34"/>
      <c r="E113" s="34"/>
      <c r="F113" s="34"/>
    </row>
    <row r="114" spans="1:6" s="33" customFormat="1" ht="12.5" x14ac:dyDescent="0.25">
      <c r="A114" s="36"/>
      <c r="B114" s="35" t="s">
        <v>924</v>
      </c>
      <c r="C114" s="35"/>
      <c r="D114" s="34"/>
      <c r="E114" s="34"/>
      <c r="F114" s="34"/>
    </row>
    <row r="115" spans="1:6" s="33" customFormat="1" ht="12.5" x14ac:dyDescent="0.25">
      <c r="A115" s="36"/>
      <c r="B115" s="35" t="s">
        <v>923</v>
      </c>
      <c r="C115" s="35"/>
      <c r="D115" s="34"/>
      <c r="E115" s="34"/>
      <c r="F115" s="34"/>
    </row>
    <row r="116" spans="1:6" s="33" customFormat="1" ht="12.5" x14ac:dyDescent="0.25">
      <c r="A116" s="36"/>
      <c r="B116" s="35" t="s">
        <v>922</v>
      </c>
      <c r="C116" s="35"/>
      <c r="D116" s="34"/>
      <c r="E116" s="34"/>
      <c r="F116" s="34"/>
    </row>
    <row r="117" spans="1:6" s="33" customFormat="1" ht="12.5" x14ac:dyDescent="0.25">
      <c r="A117" s="36"/>
      <c r="B117" s="35" t="s">
        <v>921</v>
      </c>
      <c r="C117" s="35"/>
      <c r="D117" s="34"/>
      <c r="E117" s="34"/>
      <c r="F117" s="34"/>
    </row>
    <row r="118" spans="1:6" s="33" customFormat="1" ht="12.5" x14ac:dyDescent="0.25">
      <c r="A118" s="36"/>
      <c r="B118" s="35" t="s">
        <v>920</v>
      </c>
      <c r="C118" s="35"/>
      <c r="D118" s="34"/>
      <c r="E118" s="34"/>
      <c r="F118" s="34"/>
    </row>
    <row r="119" spans="1:6" s="33" customFormat="1" ht="12.5" x14ac:dyDescent="0.25">
      <c r="A119" s="36"/>
      <c r="B119" s="35" t="s">
        <v>919</v>
      </c>
      <c r="C119" s="35"/>
      <c r="D119" s="34"/>
      <c r="E119" s="34"/>
      <c r="F119" s="34"/>
    </row>
    <row r="120" spans="1:6" s="33" customFormat="1" ht="12.5" x14ac:dyDescent="0.25">
      <c r="A120" s="36"/>
      <c r="B120" s="35" t="s">
        <v>918</v>
      </c>
      <c r="C120" s="35"/>
      <c r="D120" s="34"/>
      <c r="E120" s="34"/>
      <c r="F120" s="34"/>
    </row>
    <row r="121" spans="1:6" s="33" customFormat="1" ht="12.5" x14ac:dyDescent="0.25">
      <c r="A121" s="36"/>
      <c r="B121" s="35" t="s">
        <v>917</v>
      </c>
      <c r="C121" s="35"/>
      <c r="D121" s="34"/>
      <c r="E121" s="34"/>
      <c r="F121" s="34"/>
    </row>
    <row r="122" spans="1:6" s="33" customFormat="1" ht="12.5" x14ac:dyDescent="0.25">
      <c r="A122" s="36"/>
      <c r="B122" s="35" t="s">
        <v>916</v>
      </c>
      <c r="C122" s="35"/>
      <c r="D122" s="34"/>
      <c r="E122" s="34"/>
      <c r="F122" s="34"/>
    </row>
    <row r="123" spans="1:6" s="33" customFormat="1" ht="12.5" x14ac:dyDescent="0.25">
      <c r="A123" s="36"/>
      <c r="B123" s="35" t="s">
        <v>915</v>
      </c>
      <c r="C123" s="35"/>
      <c r="D123" s="34"/>
      <c r="E123" s="34"/>
      <c r="F123" s="34"/>
    </row>
    <row r="124" spans="1:6" s="33" customFormat="1" ht="12.5" x14ac:dyDescent="0.25">
      <c r="A124" s="36"/>
      <c r="B124" s="35" t="s">
        <v>914</v>
      </c>
      <c r="C124" s="35"/>
      <c r="D124" s="34"/>
      <c r="E124" s="34"/>
      <c r="F124" s="34"/>
    </row>
    <row r="125" spans="1:6" s="33" customFormat="1" ht="12.5" x14ac:dyDescent="0.25">
      <c r="A125" s="36"/>
      <c r="B125" s="35" t="s">
        <v>913</v>
      </c>
      <c r="C125" s="35"/>
      <c r="D125" s="34"/>
      <c r="E125" s="34"/>
      <c r="F125" s="34"/>
    </row>
    <row r="126" spans="1:6" s="33" customFormat="1" ht="12.5" x14ac:dyDescent="0.25">
      <c r="A126" s="36"/>
      <c r="B126" s="35" t="s">
        <v>912</v>
      </c>
      <c r="C126" s="35"/>
      <c r="D126" s="34"/>
      <c r="E126" s="34"/>
      <c r="F126" s="34"/>
    </row>
    <row r="127" spans="1:6" s="33" customFormat="1" ht="12.5" x14ac:dyDescent="0.25">
      <c r="A127" s="36"/>
      <c r="B127" s="35" t="s">
        <v>911</v>
      </c>
      <c r="C127" s="35"/>
      <c r="D127" s="34"/>
      <c r="E127" s="34"/>
      <c r="F127" s="34"/>
    </row>
    <row r="128" spans="1:6" s="33" customFormat="1" x14ac:dyDescent="0.3">
      <c r="A128" s="36"/>
      <c r="B128" s="33" t="s">
        <v>910</v>
      </c>
      <c r="C128" s="35"/>
      <c r="D128" s="34"/>
      <c r="E128" s="34"/>
      <c r="F128" s="34"/>
    </row>
    <row r="129" spans="1:6" s="33" customFormat="1" x14ac:dyDescent="0.3">
      <c r="A129" s="36"/>
      <c r="B129" s="45" t="s">
        <v>909</v>
      </c>
      <c r="C129" s="35"/>
      <c r="D129" s="34"/>
      <c r="E129" s="34"/>
      <c r="F129" s="34"/>
    </row>
    <row r="130" spans="1:6" s="33" customFormat="1" x14ac:dyDescent="0.3">
      <c r="A130" s="36"/>
      <c r="B130" s="45" t="s">
        <v>908</v>
      </c>
      <c r="C130" s="35"/>
      <c r="D130" s="34"/>
      <c r="E130" s="34"/>
      <c r="F130" s="34"/>
    </row>
    <row r="131" spans="1:6" s="33" customFormat="1" x14ac:dyDescent="0.3">
      <c r="A131" s="36"/>
      <c r="B131" s="45" t="s">
        <v>907</v>
      </c>
      <c r="C131" s="35"/>
      <c r="D131" s="34"/>
      <c r="E131" s="34"/>
      <c r="F131" s="34"/>
    </row>
    <row r="132" spans="1:6" s="33" customFormat="1" ht="12.5" x14ac:dyDescent="0.25">
      <c r="A132" s="36"/>
      <c r="B132" s="35" t="s">
        <v>906</v>
      </c>
      <c r="C132" s="85" t="s">
        <v>7</v>
      </c>
      <c r="D132" s="87">
        <v>2</v>
      </c>
      <c r="E132" s="87"/>
      <c r="F132" s="87">
        <f>D132*E132</f>
        <v>0</v>
      </c>
    </row>
    <row r="133" spans="1:6" s="33" customFormat="1" ht="12.5" x14ac:dyDescent="0.25">
      <c r="A133" s="36" t="s">
        <v>433</v>
      </c>
      <c r="B133" s="35" t="s">
        <v>905</v>
      </c>
      <c r="C133" s="35"/>
      <c r="D133" s="34"/>
      <c r="E133" s="34"/>
      <c r="F133" s="34"/>
    </row>
    <row r="134" spans="1:6" s="33" customFormat="1" ht="12.5" x14ac:dyDescent="0.25">
      <c r="A134" s="36"/>
      <c r="B134" s="35" t="s">
        <v>904</v>
      </c>
      <c r="C134" s="35"/>
      <c r="D134" s="34"/>
      <c r="E134" s="34"/>
      <c r="F134" s="34"/>
    </row>
    <row r="135" spans="1:6" s="33" customFormat="1" thickBot="1" x14ac:dyDescent="0.3">
      <c r="A135" s="36"/>
      <c r="B135" s="35" t="s">
        <v>903</v>
      </c>
      <c r="C135" s="85" t="s">
        <v>565</v>
      </c>
      <c r="D135" s="87">
        <v>1</v>
      </c>
      <c r="E135" s="87"/>
      <c r="F135" s="87">
        <f>D135*E135</f>
        <v>0</v>
      </c>
    </row>
    <row r="136" spans="1:6" s="33" customFormat="1" ht="13.5" thickBot="1" x14ac:dyDescent="0.35">
      <c r="A136" s="43"/>
      <c r="B136" s="106" t="s">
        <v>902</v>
      </c>
      <c r="C136" s="142"/>
      <c r="D136" s="143"/>
      <c r="E136" s="143"/>
      <c r="F136" s="144">
        <f>SUM(F8:F135)</f>
        <v>0</v>
      </c>
    </row>
    <row r="137" spans="1:6" s="33" customFormat="1" x14ac:dyDescent="0.3">
      <c r="A137" s="43"/>
      <c r="B137" s="35"/>
      <c r="C137" s="35"/>
      <c r="D137" s="34"/>
      <c r="E137" s="34"/>
      <c r="F137" s="34"/>
    </row>
    <row r="138" spans="1:6" s="33" customFormat="1" x14ac:dyDescent="0.3">
      <c r="A138" s="43" t="s">
        <v>357</v>
      </c>
      <c r="B138" s="44" t="s">
        <v>901</v>
      </c>
      <c r="C138" s="35"/>
      <c r="D138" s="34"/>
      <c r="E138" s="34"/>
      <c r="F138" s="34"/>
    </row>
    <row r="139" spans="1:6" s="33" customFormat="1" ht="12.5" x14ac:dyDescent="0.25">
      <c r="A139" s="36" t="s">
        <v>354</v>
      </c>
      <c r="B139" s="35" t="s">
        <v>900</v>
      </c>
      <c r="C139" s="35"/>
      <c r="D139" s="34"/>
      <c r="E139" s="34"/>
      <c r="F139" s="34"/>
    </row>
    <row r="140" spans="1:6" s="33" customFormat="1" ht="12.5" x14ac:dyDescent="0.25">
      <c r="A140" s="36"/>
      <c r="B140" s="35" t="s">
        <v>899</v>
      </c>
      <c r="C140" s="35"/>
      <c r="D140" s="34"/>
      <c r="E140" s="34"/>
      <c r="F140" s="34"/>
    </row>
    <row r="141" spans="1:6" s="33" customFormat="1" ht="12.5" x14ac:dyDescent="0.25">
      <c r="A141" s="36"/>
      <c r="B141" s="35" t="s">
        <v>898</v>
      </c>
      <c r="C141" s="35"/>
      <c r="D141" s="34"/>
      <c r="E141" s="34"/>
      <c r="F141" s="34"/>
    </row>
    <row r="142" spans="1:6" s="33" customFormat="1" ht="12.5" x14ac:dyDescent="0.25">
      <c r="A142" s="36"/>
      <c r="B142" s="35" t="s">
        <v>897</v>
      </c>
      <c r="C142" s="35"/>
      <c r="D142" s="34"/>
      <c r="E142" s="34"/>
      <c r="F142" s="34"/>
    </row>
    <row r="143" spans="1:6" s="33" customFormat="1" ht="12.5" x14ac:dyDescent="0.25">
      <c r="A143" s="36"/>
      <c r="B143" s="35" t="s">
        <v>896</v>
      </c>
      <c r="C143" s="35"/>
      <c r="D143" s="34"/>
      <c r="E143" s="34"/>
      <c r="F143" s="34"/>
    </row>
    <row r="144" spans="1:6" s="33" customFormat="1" ht="12.5" x14ac:dyDescent="0.25">
      <c r="A144" s="36"/>
      <c r="B144" s="35" t="s">
        <v>895</v>
      </c>
      <c r="C144" s="35"/>
      <c r="D144" s="34"/>
      <c r="E144" s="34"/>
      <c r="F144" s="34"/>
    </row>
    <row r="145" spans="1:6" s="33" customFormat="1" ht="12.5" x14ac:dyDescent="0.25">
      <c r="A145" s="36"/>
      <c r="B145" s="35" t="s">
        <v>894</v>
      </c>
      <c r="C145" s="35"/>
      <c r="D145" s="34"/>
      <c r="E145" s="34"/>
      <c r="F145" s="34"/>
    </row>
    <row r="146" spans="1:6" s="33" customFormat="1" ht="12.5" x14ac:dyDescent="0.25">
      <c r="A146" s="36"/>
      <c r="B146" s="35" t="s">
        <v>893</v>
      </c>
      <c r="C146" s="35"/>
      <c r="D146" s="34"/>
      <c r="E146" s="34"/>
      <c r="F146" s="34"/>
    </row>
    <row r="147" spans="1:6" s="33" customFormat="1" ht="12.5" x14ac:dyDescent="0.25">
      <c r="A147" s="36"/>
      <c r="B147" s="35" t="s">
        <v>892</v>
      </c>
      <c r="C147" s="35"/>
      <c r="D147" s="34"/>
      <c r="E147" s="34"/>
      <c r="F147" s="34"/>
    </row>
    <row r="148" spans="1:6" s="33" customFormat="1" ht="12.5" x14ac:dyDescent="0.25">
      <c r="A148" s="36"/>
      <c r="B148" s="35" t="s">
        <v>891</v>
      </c>
      <c r="C148" s="35"/>
      <c r="D148" s="34"/>
      <c r="E148" s="34"/>
      <c r="F148" s="34"/>
    </row>
    <row r="149" spans="1:6" s="33" customFormat="1" ht="12.5" x14ac:dyDescent="0.25">
      <c r="A149" s="36"/>
      <c r="B149" s="35" t="s">
        <v>890</v>
      </c>
      <c r="C149" s="35" t="s">
        <v>7</v>
      </c>
      <c r="D149" s="34">
        <v>11</v>
      </c>
      <c r="E149" s="34"/>
      <c r="F149" s="34">
        <f>D149*E149</f>
        <v>0</v>
      </c>
    </row>
    <row r="150" spans="1:6" s="33" customFormat="1" ht="12.5" x14ac:dyDescent="0.25">
      <c r="A150" s="36" t="s">
        <v>351</v>
      </c>
      <c r="B150" s="35" t="s">
        <v>889</v>
      </c>
      <c r="C150" s="35"/>
      <c r="D150" s="34"/>
      <c r="E150" s="34"/>
      <c r="F150" s="34"/>
    </row>
    <row r="151" spans="1:6" s="33" customFormat="1" ht="12.5" x14ac:dyDescent="0.25">
      <c r="A151" s="36"/>
      <c r="B151" s="35" t="s">
        <v>888</v>
      </c>
      <c r="C151" s="35" t="s">
        <v>7</v>
      </c>
      <c r="D151" s="34">
        <v>11</v>
      </c>
      <c r="E151" s="34"/>
      <c r="F151" s="34">
        <f>D151*E151</f>
        <v>0</v>
      </c>
    </row>
    <row r="152" spans="1:6" s="33" customFormat="1" ht="12.5" x14ac:dyDescent="0.25">
      <c r="A152" s="36" t="s">
        <v>347</v>
      </c>
      <c r="B152" s="35" t="s">
        <v>887</v>
      </c>
      <c r="C152" s="35"/>
      <c r="D152" s="34"/>
      <c r="E152" s="34"/>
      <c r="F152" s="34"/>
    </row>
    <row r="153" spans="1:6" s="33" customFormat="1" ht="12.5" x14ac:dyDescent="0.25">
      <c r="A153" s="36"/>
      <c r="B153" s="35" t="s">
        <v>886</v>
      </c>
      <c r="C153" s="35"/>
      <c r="D153" s="34"/>
      <c r="E153" s="34"/>
      <c r="F153" s="34"/>
    </row>
    <row r="154" spans="1:6" s="33" customFormat="1" thickBot="1" x14ac:dyDescent="0.3">
      <c r="A154" s="36"/>
      <c r="B154" s="35" t="s">
        <v>745</v>
      </c>
      <c r="C154" s="35" t="s">
        <v>7</v>
      </c>
      <c r="D154" s="34">
        <v>11</v>
      </c>
      <c r="E154" s="34"/>
      <c r="F154" s="34">
        <f>D154*E154</f>
        <v>0</v>
      </c>
    </row>
    <row r="155" spans="1:6" s="33" customFormat="1" ht="13.5" thickBot="1" x14ac:dyDescent="0.35">
      <c r="A155" s="43"/>
      <c r="B155" s="106" t="s">
        <v>885</v>
      </c>
      <c r="C155" s="107"/>
      <c r="D155" s="108"/>
      <c r="E155" s="108"/>
      <c r="F155" s="109">
        <f>SUM(F138:F154)</f>
        <v>0</v>
      </c>
    </row>
    <row r="156" spans="1:6" s="33" customFormat="1" x14ac:dyDescent="0.3">
      <c r="A156" s="43"/>
      <c r="B156" s="35"/>
      <c r="C156" s="35"/>
      <c r="D156" s="34"/>
      <c r="E156" s="34"/>
      <c r="F156" s="34"/>
    </row>
    <row r="157" spans="1:6" s="33" customFormat="1" x14ac:dyDescent="0.3">
      <c r="A157" s="43" t="s">
        <v>284</v>
      </c>
      <c r="B157" s="44" t="s">
        <v>884</v>
      </c>
      <c r="C157" s="35"/>
      <c r="D157" s="34"/>
      <c r="E157" s="34"/>
      <c r="F157" s="34"/>
    </row>
    <row r="158" spans="1:6" s="33" customFormat="1" ht="12.5" x14ac:dyDescent="0.25">
      <c r="A158" s="36" t="s">
        <v>281</v>
      </c>
      <c r="B158" s="35" t="s">
        <v>883</v>
      </c>
      <c r="C158" s="35"/>
      <c r="D158" s="34"/>
      <c r="E158" s="34"/>
      <c r="F158" s="34"/>
    </row>
    <row r="159" spans="1:6" s="33" customFormat="1" ht="12.5" x14ac:dyDescent="0.25">
      <c r="A159" s="36"/>
      <c r="B159" s="35" t="s">
        <v>882</v>
      </c>
      <c r="C159" s="35"/>
      <c r="D159" s="34"/>
      <c r="E159" s="34"/>
      <c r="F159" s="34"/>
    </row>
    <row r="160" spans="1:6" s="33" customFormat="1" ht="12.5" x14ac:dyDescent="0.25">
      <c r="A160" s="36"/>
      <c r="B160" s="35" t="s">
        <v>881</v>
      </c>
      <c r="C160" s="35"/>
      <c r="D160" s="34"/>
      <c r="E160" s="34"/>
      <c r="F160" s="34"/>
    </row>
    <row r="161" spans="1:6" s="33" customFormat="1" ht="12.5" x14ac:dyDescent="0.25">
      <c r="A161" s="36"/>
      <c r="B161" s="35" t="s">
        <v>880</v>
      </c>
      <c r="C161" s="35"/>
      <c r="D161" s="34"/>
      <c r="E161" s="34"/>
      <c r="F161" s="34"/>
    </row>
    <row r="162" spans="1:6" s="33" customFormat="1" ht="12.5" x14ac:dyDescent="0.25">
      <c r="A162" s="36"/>
      <c r="B162" s="35" t="s">
        <v>879</v>
      </c>
      <c r="C162" s="35" t="s">
        <v>13</v>
      </c>
      <c r="D162" s="34">
        <v>383</v>
      </c>
      <c r="E162" s="34"/>
      <c r="F162" s="34">
        <f>D162*E162</f>
        <v>0</v>
      </c>
    </row>
    <row r="163" spans="1:6" s="33" customFormat="1" ht="12.5" x14ac:dyDescent="0.25">
      <c r="A163" s="36" t="s">
        <v>276</v>
      </c>
      <c r="B163" s="35" t="s">
        <v>878</v>
      </c>
      <c r="C163" s="35"/>
      <c r="D163" s="34"/>
      <c r="E163" s="34"/>
      <c r="F163" s="34"/>
    </row>
    <row r="164" spans="1:6" s="33" customFormat="1" ht="12.5" x14ac:dyDescent="0.25">
      <c r="A164" s="36"/>
      <c r="B164" s="35" t="s">
        <v>877</v>
      </c>
      <c r="C164" s="35"/>
      <c r="D164" s="34"/>
      <c r="E164" s="34"/>
      <c r="F164" s="34"/>
    </row>
    <row r="165" spans="1:6" s="33" customFormat="1" ht="12.5" x14ac:dyDescent="0.25">
      <c r="A165" s="36"/>
      <c r="B165" s="35" t="s">
        <v>876</v>
      </c>
      <c r="C165" s="35" t="s">
        <v>13</v>
      </c>
      <c r="D165" s="34">
        <v>99</v>
      </c>
      <c r="E165" s="34"/>
      <c r="F165" s="34">
        <f>D165*E165</f>
        <v>0</v>
      </c>
    </row>
    <row r="166" spans="1:6" s="33" customFormat="1" ht="12.5" x14ac:dyDescent="0.25">
      <c r="A166" s="36" t="s">
        <v>273</v>
      </c>
      <c r="B166" s="35" t="s">
        <v>875</v>
      </c>
      <c r="C166" s="35"/>
      <c r="D166" s="34"/>
      <c r="E166" s="34"/>
      <c r="F166" s="34"/>
    </row>
    <row r="167" spans="1:6" s="33" customFormat="1" ht="12.5" x14ac:dyDescent="0.25">
      <c r="A167" s="36"/>
      <c r="B167" s="35" t="s">
        <v>874</v>
      </c>
      <c r="C167" s="35" t="s">
        <v>7</v>
      </c>
      <c r="D167" s="34">
        <v>22</v>
      </c>
      <c r="E167" s="34"/>
      <c r="F167" s="34">
        <f>D167*E167</f>
        <v>0</v>
      </c>
    </row>
    <row r="168" spans="1:6" s="33" customFormat="1" thickBot="1" x14ac:dyDescent="0.3">
      <c r="A168" s="36"/>
      <c r="B168" s="35"/>
      <c r="C168" s="35"/>
      <c r="D168" s="34"/>
      <c r="E168" s="34"/>
      <c r="F168" s="34"/>
    </row>
    <row r="169" spans="1:6" s="33" customFormat="1" ht="13.5" thickBot="1" x14ac:dyDescent="0.35">
      <c r="A169" s="43"/>
      <c r="B169" s="106" t="s">
        <v>873</v>
      </c>
      <c r="C169" s="107"/>
      <c r="D169" s="108"/>
      <c r="E169" s="108"/>
      <c r="F169" s="109">
        <f>SUM(F157:F167)</f>
        <v>0</v>
      </c>
    </row>
    <row r="170" spans="1:6" s="33" customFormat="1" x14ac:dyDescent="0.3">
      <c r="A170" s="43"/>
      <c r="B170" s="35"/>
      <c r="C170" s="35"/>
      <c r="D170" s="34"/>
      <c r="E170" s="34"/>
      <c r="F170" s="34"/>
    </row>
    <row r="171" spans="1:6" s="33" customFormat="1" x14ac:dyDescent="0.3">
      <c r="A171" s="43" t="s">
        <v>231</v>
      </c>
      <c r="B171" s="44" t="s">
        <v>872</v>
      </c>
      <c r="C171" s="35"/>
      <c r="D171" s="34"/>
      <c r="E171" s="34"/>
      <c r="F171" s="34"/>
    </row>
    <row r="172" spans="1:6" s="33" customFormat="1" x14ac:dyDescent="0.3">
      <c r="A172" s="43"/>
      <c r="B172" s="35"/>
      <c r="C172" s="35"/>
      <c r="D172" s="34"/>
      <c r="E172" s="34"/>
      <c r="F172" s="34"/>
    </row>
    <row r="173" spans="1:6" s="33" customFormat="1" ht="12.5" x14ac:dyDescent="0.25">
      <c r="A173" s="36" t="s">
        <v>228</v>
      </c>
      <c r="B173" s="35" t="s">
        <v>871</v>
      </c>
      <c r="C173" s="35"/>
      <c r="D173" s="34"/>
      <c r="E173" s="34"/>
      <c r="F173" s="34"/>
    </row>
    <row r="174" spans="1:6" s="33" customFormat="1" ht="12.5" x14ac:dyDescent="0.25">
      <c r="A174" s="36"/>
      <c r="B174" s="35" t="s">
        <v>870</v>
      </c>
      <c r="C174" s="35"/>
      <c r="D174" s="34"/>
      <c r="E174" s="34"/>
      <c r="F174" s="34"/>
    </row>
    <row r="175" spans="1:6" s="33" customFormat="1" ht="12.5" x14ac:dyDescent="0.25">
      <c r="A175" s="36"/>
      <c r="B175" s="35" t="s">
        <v>869</v>
      </c>
      <c r="C175" s="35"/>
      <c r="D175" s="34"/>
      <c r="E175" s="34"/>
      <c r="F175" s="34"/>
    </row>
    <row r="176" spans="1:6" s="33" customFormat="1" ht="12.5" x14ac:dyDescent="0.25">
      <c r="A176" s="36"/>
      <c r="B176" s="35" t="s">
        <v>860</v>
      </c>
      <c r="C176" s="35"/>
      <c r="D176" s="34"/>
      <c r="E176" s="34"/>
      <c r="F176" s="34"/>
    </row>
    <row r="177" spans="1:6" s="33" customFormat="1" ht="12.5" x14ac:dyDescent="0.25">
      <c r="A177" s="36"/>
      <c r="B177" s="35" t="s">
        <v>859</v>
      </c>
      <c r="C177" s="35"/>
      <c r="D177" s="34"/>
      <c r="E177" s="34"/>
      <c r="F177" s="34"/>
    </row>
    <row r="178" spans="1:6" s="33" customFormat="1" ht="12.5" x14ac:dyDescent="0.25">
      <c r="A178" s="36"/>
      <c r="B178" s="35" t="s">
        <v>858</v>
      </c>
      <c r="C178" s="35"/>
      <c r="D178" s="34"/>
      <c r="E178" s="34"/>
      <c r="F178" s="34"/>
    </row>
    <row r="179" spans="1:6" s="33" customFormat="1" ht="12.5" x14ac:dyDescent="0.25">
      <c r="A179" s="36"/>
      <c r="B179" s="35" t="s">
        <v>857</v>
      </c>
      <c r="C179" s="35"/>
      <c r="D179" s="34"/>
      <c r="E179" s="34"/>
      <c r="F179" s="34"/>
    </row>
    <row r="180" spans="1:6" s="33" customFormat="1" ht="12.5" x14ac:dyDescent="0.25">
      <c r="A180" s="36"/>
      <c r="B180" s="35" t="s">
        <v>868</v>
      </c>
      <c r="C180" s="35"/>
      <c r="D180" s="34"/>
      <c r="E180" s="34"/>
      <c r="F180" s="34"/>
    </row>
    <row r="181" spans="1:6" s="33" customFormat="1" ht="12.5" x14ac:dyDescent="0.25">
      <c r="A181" s="36"/>
      <c r="B181" s="35" t="s">
        <v>867</v>
      </c>
      <c r="C181" s="35"/>
      <c r="D181" s="34"/>
      <c r="E181" s="34"/>
      <c r="F181" s="34"/>
    </row>
    <row r="182" spans="1:6" s="33" customFormat="1" ht="12.5" x14ac:dyDescent="0.25">
      <c r="A182" s="36"/>
      <c r="B182" s="35" t="s">
        <v>866</v>
      </c>
      <c r="C182" s="35"/>
      <c r="D182" s="34"/>
      <c r="E182" s="34"/>
      <c r="F182" s="34"/>
    </row>
    <row r="183" spans="1:6" s="33" customFormat="1" ht="12.5" x14ac:dyDescent="0.25">
      <c r="A183" s="36"/>
      <c r="B183" s="35" t="s">
        <v>865</v>
      </c>
      <c r="C183" s="35"/>
      <c r="D183" s="34"/>
      <c r="E183" s="34"/>
      <c r="F183" s="34"/>
    </row>
    <row r="184" spans="1:6" s="33" customFormat="1" ht="12.5" x14ac:dyDescent="0.25">
      <c r="A184" s="36"/>
      <c r="B184" s="35"/>
      <c r="C184" s="35"/>
      <c r="D184" s="34"/>
      <c r="E184" s="34"/>
      <c r="F184" s="34"/>
    </row>
    <row r="185" spans="1:6" s="33" customFormat="1" ht="12.5" x14ac:dyDescent="0.25">
      <c r="A185" s="36"/>
      <c r="B185" s="35" t="s">
        <v>864</v>
      </c>
      <c r="C185" s="35"/>
      <c r="D185" s="34"/>
      <c r="E185" s="34"/>
      <c r="F185" s="34"/>
    </row>
    <row r="186" spans="1:6" s="33" customFormat="1" ht="12.5" x14ac:dyDescent="0.25">
      <c r="A186" s="36"/>
      <c r="B186" s="35" t="s">
        <v>863</v>
      </c>
      <c r="C186" s="35"/>
      <c r="D186" s="34"/>
      <c r="E186" s="34"/>
      <c r="F186" s="34"/>
    </row>
    <row r="187" spans="1:6" s="33" customFormat="1" ht="12.5" x14ac:dyDescent="0.25">
      <c r="A187" s="36"/>
      <c r="B187" s="35" t="s">
        <v>862</v>
      </c>
      <c r="C187" s="35"/>
      <c r="D187" s="34"/>
      <c r="E187" s="34"/>
      <c r="F187" s="34"/>
    </row>
    <row r="188" spans="1:6" s="33" customFormat="1" ht="12.5" x14ac:dyDescent="0.25">
      <c r="A188" s="36"/>
      <c r="B188" s="35" t="s">
        <v>861</v>
      </c>
      <c r="C188" s="35"/>
      <c r="D188" s="34"/>
      <c r="E188" s="34"/>
      <c r="F188" s="34"/>
    </row>
    <row r="189" spans="1:6" s="33" customFormat="1" ht="12.5" x14ac:dyDescent="0.25">
      <c r="A189" s="36"/>
      <c r="B189" s="35" t="s">
        <v>860</v>
      </c>
      <c r="C189" s="35"/>
      <c r="D189" s="34"/>
      <c r="E189" s="34"/>
      <c r="F189" s="34"/>
    </row>
    <row r="190" spans="1:6" s="33" customFormat="1" ht="12.5" x14ac:dyDescent="0.25">
      <c r="A190" s="36"/>
      <c r="B190" s="35" t="s">
        <v>859</v>
      </c>
      <c r="C190" s="35"/>
      <c r="D190" s="34"/>
      <c r="E190" s="34"/>
      <c r="F190" s="34"/>
    </row>
    <row r="191" spans="1:6" s="33" customFormat="1" ht="12.5" x14ac:dyDescent="0.25">
      <c r="A191" s="36"/>
      <c r="B191" s="35" t="s">
        <v>858</v>
      </c>
      <c r="C191" s="35"/>
      <c r="D191" s="34"/>
      <c r="E191" s="34"/>
      <c r="F191" s="34"/>
    </row>
    <row r="192" spans="1:6" s="33" customFormat="1" ht="12.5" x14ac:dyDescent="0.25">
      <c r="A192" s="36"/>
      <c r="B192" s="35" t="s">
        <v>857</v>
      </c>
      <c r="C192" s="35"/>
      <c r="D192" s="34"/>
      <c r="E192" s="34"/>
      <c r="F192" s="34"/>
    </row>
    <row r="193" spans="1:6" s="33" customFormat="1" ht="12.5" x14ac:dyDescent="0.25">
      <c r="A193" s="36"/>
      <c r="B193" s="35" t="s">
        <v>856</v>
      </c>
      <c r="C193" s="35"/>
      <c r="D193" s="34"/>
      <c r="E193" s="34"/>
      <c r="F193" s="34"/>
    </row>
    <row r="194" spans="1:6" s="33" customFormat="1" ht="12.5" x14ac:dyDescent="0.25">
      <c r="A194" s="36"/>
      <c r="B194" s="35" t="s">
        <v>855</v>
      </c>
      <c r="C194" s="35"/>
      <c r="D194" s="34"/>
      <c r="E194" s="34"/>
      <c r="F194" s="34"/>
    </row>
    <row r="195" spans="1:6" s="33" customFormat="1" ht="12.5" x14ac:dyDescent="0.25">
      <c r="A195" s="36"/>
      <c r="B195" s="35" t="s">
        <v>854</v>
      </c>
      <c r="C195" s="35"/>
      <c r="D195" s="34"/>
      <c r="E195" s="34"/>
      <c r="F195" s="34"/>
    </row>
    <row r="196" spans="1:6" s="33" customFormat="1" ht="12.5" x14ac:dyDescent="0.25">
      <c r="A196" s="36"/>
      <c r="B196" s="35" t="s">
        <v>853</v>
      </c>
      <c r="C196" s="35"/>
      <c r="D196" s="34"/>
      <c r="E196" s="34"/>
      <c r="F196" s="34"/>
    </row>
    <row r="197" spans="1:6" s="33" customFormat="1" ht="12.5" x14ac:dyDescent="0.25">
      <c r="A197" s="36"/>
      <c r="B197" s="35" t="s">
        <v>852</v>
      </c>
      <c r="C197" s="35"/>
      <c r="D197" s="34"/>
      <c r="E197" s="34"/>
      <c r="F197" s="34"/>
    </row>
    <row r="198" spans="1:6" s="33" customFormat="1" ht="12.5" x14ac:dyDescent="0.25">
      <c r="A198" s="36"/>
      <c r="B198" s="35" t="s">
        <v>851</v>
      </c>
      <c r="C198" s="35"/>
      <c r="D198" s="34"/>
      <c r="E198" s="34"/>
      <c r="F198" s="34"/>
    </row>
    <row r="199" spans="1:6" s="33" customFormat="1" ht="12.5" x14ac:dyDescent="0.25">
      <c r="A199" s="36"/>
      <c r="B199" s="35" t="s">
        <v>850</v>
      </c>
      <c r="C199" s="35"/>
      <c r="D199" s="34"/>
      <c r="E199" s="34"/>
      <c r="F199" s="34"/>
    </row>
    <row r="200" spans="1:6" s="33" customFormat="1" ht="12.5" x14ac:dyDescent="0.25">
      <c r="A200" s="36"/>
      <c r="B200" s="35" t="s">
        <v>849</v>
      </c>
      <c r="C200" s="35"/>
      <c r="D200" s="34"/>
      <c r="E200" s="34"/>
      <c r="F200" s="34"/>
    </row>
    <row r="201" spans="1:6" s="33" customFormat="1" ht="12.5" x14ac:dyDescent="0.25">
      <c r="A201" s="36"/>
      <c r="B201" s="35" t="s">
        <v>848</v>
      </c>
      <c r="C201" s="35"/>
      <c r="D201" s="34"/>
      <c r="E201" s="34"/>
      <c r="F201" s="34"/>
    </row>
    <row r="202" spans="1:6" s="33" customFormat="1" ht="12.5" x14ac:dyDescent="0.25">
      <c r="A202" s="36"/>
      <c r="B202" s="35" t="s">
        <v>847</v>
      </c>
      <c r="C202" s="35"/>
      <c r="D202" s="34"/>
      <c r="E202" s="34"/>
      <c r="F202" s="34"/>
    </row>
    <row r="203" spans="1:6" s="33" customFormat="1" ht="12.5" x14ac:dyDescent="0.25">
      <c r="A203" s="36"/>
      <c r="B203" s="35" t="s">
        <v>846</v>
      </c>
      <c r="C203" s="35"/>
      <c r="D203" s="34"/>
      <c r="E203" s="34"/>
      <c r="F203" s="34"/>
    </row>
    <row r="204" spans="1:6" s="33" customFormat="1" ht="12.5" x14ac:dyDescent="0.25">
      <c r="A204" s="36"/>
      <c r="B204" s="35" t="s">
        <v>845</v>
      </c>
      <c r="C204" s="35" t="s">
        <v>7</v>
      </c>
      <c r="D204" s="34">
        <v>1</v>
      </c>
      <c r="E204" s="34"/>
      <c r="F204" s="34">
        <f>D204*E204</f>
        <v>0</v>
      </c>
    </row>
    <row r="205" spans="1:6" s="33" customFormat="1" thickBot="1" x14ac:dyDescent="0.3">
      <c r="A205" s="36"/>
      <c r="B205" s="35"/>
      <c r="C205" s="35"/>
      <c r="D205" s="34"/>
      <c r="E205" s="34"/>
      <c r="F205" s="34"/>
    </row>
    <row r="206" spans="1:6" s="33" customFormat="1" ht="13.5" thickBot="1" x14ac:dyDescent="0.35">
      <c r="A206" s="43"/>
      <c r="B206" s="106" t="s">
        <v>844</v>
      </c>
      <c r="C206" s="107"/>
      <c r="D206" s="108"/>
      <c r="E206" s="108"/>
      <c r="F206" s="109">
        <f>SUM(F169:F204)</f>
        <v>0</v>
      </c>
    </row>
    <row r="207" spans="1:6" s="33" customFormat="1" x14ac:dyDescent="0.3">
      <c r="A207" s="43"/>
      <c r="B207" s="35"/>
      <c r="C207" s="35"/>
      <c r="D207" s="34"/>
      <c r="E207" s="34"/>
      <c r="F207" s="34"/>
    </row>
    <row r="208" spans="1:6" s="33" customFormat="1" x14ac:dyDescent="0.3">
      <c r="A208" s="43" t="s">
        <v>133</v>
      </c>
      <c r="B208" s="44" t="s">
        <v>843</v>
      </c>
      <c r="C208" s="35"/>
      <c r="D208" s="34"/>
      <c r="E208" s="34"/>
      <c r="F208" s="34"/>
    </row>
    <row r="209" spans="1:6" s="33" customFormat="1" ht="12.5" x14ac:dyDescent="0.25">
      <c r="A209" s="36" t="s">
        <v>131</v>
      </c>
      <c r="B209" s="35" t="s">
        <v>842</v>
      </c>
      <c r="C209" s="35"/>
      <c r="D209" s="34"/>
      <c r="E209" s="34"/>
      <c r="F209" s="34"/>
    </row>
    <row r="210" spans="1:6" s="33" customFormat="1" ht="12.5" x14ac:dyDescent="0.25">
      <c r="A210" s="36"/>
      <c r="B210" s="35" t="s">
        <v>841</v>
      </c>
      <c r="C210" s="35"/>
      <c r="D210" s="34"/>
      <c r="E210" s="34"/>
      <c r="F210" s="34"/>
    </row>
    <row r="211" spans="1:6" s="33" customFormat="1" ht="12.5" x14ac:dyDescent="0.25">
      <c r="A211" s="36"/>
      <c r="B211" s="35" t="s">
        <v>840</v>
      </c>
      <c r="C211" s="35"/>
      <c r="D211" s="34"/>
      <c r="E211" s="34"/>
      <c r="F211" s="34"/>
    </row>
    <row r="212" spans="1:6" s="33" customFormat="1" ht="12.5" x14ac:dyDescent="0.25">
      <c r="A212" s="36"/>
      <c r="B212" s="35" t="s">
        <v>839</v>
      </c>
      <c r="C212" s="35"/>
      <c r="D212" s="34"/>
      <c r="E212" s="34"/>
      <c r="F212" s="34"/>
    </row>
    <row r="213" spans="1:6" s="33" customFormat="1" ht="12.5" x14ac:dyDescent="0.25">
      <c r="A213" s="36"/>
      <c r="B213" s="35" t="s">
        <v>838</v>
      </c>
      <c r="C213" s="35"/>
      <c r="D213" s="34"/>
      <c r="E213" s="34"/>
      <c r="F213" s="34"/>
    </row>
    <row r="214" spans="1:6" s="33" customFormat="1" ht="12.5" x14ac:dyDescent="0.25">
      <c r="A214" s="36"/>
      <c r="B214" s="35" t="s">
        <v>837</v>
      </c>
      <c r="C214" s="35" t="s">
        <v>13</v>
      </c>
      <c r="D214" s="34">
        <v>372</v>
      </c>
      <c r="E214" s="34"/>
      <c r="F214" s="34">
        <f>D214*E214</f>
        <v>0</v>
      </c>
    </row>
    <row r="215" spans="1:6" s="33" customFormat="1" ht="12.5" x14ac:dyDescent="0.25">
      <c r="A215" s="36" t="s">
        <v>126</v>
      </c>
      <c r="B215" s="35" t="s">
        <v>836</v>
      </c>
      <c r="C215" s="35"/>
      <c r="D215" s="34"/>
      <c r="E215" s="34"/>
      <c r="F215" s="34"/>
    </row>
    <row r="216" spans="1:6" s="33" customFormat="1" ht="12.5" x14ac:dyDescent="0.25">
      <c r="A216" s="36"/>
      <c r="B216" s="35" t="s">
        <v>835</v>
      </c>
      <c r="C216" s="35"/>
      <c r="D216" s="34"/>
      <c r="E216" s="34"/>
      <c r="F216" s="34"/>
    </row>
    <row r="217" spans="1:6" s="33" customFormat="1" ht="12.5" x14ac:dyDescent="0.25">
      <c r="A217" s="36"/>
      <c r="B217" s="35" t="s">
        <v>834</v>
      </c>
      <c r="C217" s="35"/>
      <c r="D217" s="34"/>
      <c r="E217" s="34"/>
      <c r="F217" s="34"/>
    </row>
    <row r="218" spans="1:6" s="33" customFormat="1" ht="12.5" x14ac:dyDescent="0.25">
      <c r="A218" s="36"/>
      <c r="B218" s="35" t="s">
        <v>833</v>
      </c>
      <c r="C218" s="35" t="s">
        <v>7</v>
      </c>
      <c r="D218" s="34">
        <v>11</v>
      </c>
      <c r="E218" s="34"/>
      <c r="F218" s="34">
        <f>D218*E218</f>
        <v>0</v>
      </c>
    </row>
    <row r="219" spans="1:6" s="33" customFormat="1" ht="12.5" x14ac:dyDescent="0.25">
      <c r="A219" s="36" t="s">
        <v>121</v>
      </c>
      <c r="B219" s="35" t="s">
        <v>832</v>
      </c>
      <c r="C219" s="35"/>
      <c r="D219" s="34"/>
      <c r="E219" s="34"/>
      <c r="F219" s="34"/>
    </row>
    <row r="220" spans="1:6" s="33" customFormat="1" thickBot="1" x14ac:dyDescent="0.3">
      <c r="A220" s="36"/>
      <c r="B220" s="35" t="s">
        <v>831</v>
      </c>
      <c r="C220" s="35" t="s">
        <v>7</v>
      </c>
      <c r="D220" s="34">
        <v>11</v>
      </c>
      <c r="E220" s="34"/>
      <c r="F220" s="34">
        <f>D220*E220</f>
        <v>0</v>
      </c>
    </row>
    <row r="221" spans="1:6" s="33" customFormat="1" ht="13.5" thickBot="1" x14ac:dyDescent="0.35">
      <c r="A221" s="43"/>
      <c r="B221" s="106" t="s">
        <v>830</v>
      </c>
      <c r="C221" s="107"/>
      <c r="D221" s="108"/>
      <c r="E221" s="108"/>
      <c r="F221" s="109">
        <f>SUM(F208:F220)</f>
        <v>0</v>
      </c>
    </row>
    <row r="222" spans="1:6" s="33" customFormat="1" x14ac:dyDescent="0.3">
      <c r="A222" s="43"/>
      <c r="B222" s="35"/>
      <c r="C222" s="35"/>
      <c r="D222" s="34"/>
      <c r="E222" s="34"/>
      <c r="F222" s="34"/>
    </row>
    <row r="223" spans="1:6" s="33" customFormat="1" x14ac:dyDescent="0.3">
      <c r="A223" s="43" t="s">
        <v>32</v>
      </c>
      <c r="B223" s="44" t="s">
        <v>619</v>
      </c>
      <c r="C223" s="35"/>
      <c r="D223" s="34"/>
      <c r="E223" s="34"/>
      <c r="F223" s="34"/>
    </row>
    <row r="224" spans="1:6" s="33" customFormat="1" ht="12.5" x14ac:dyDescent="0.25">
      <c r="A224" s="36" t="s">
        <v>29</v>
      </c>
      <c r="B224" s="35" t="s">
        <v>829</v>
      </c>
      <c r="C224" s="35"/>
      <c r="D224" s="34"/>
      <c r="E224" s="34"/>
      <c r="F224" s="34"/>
    </row>
    <row r="225" spans="1:6" s="33" customFormat="1" ht="12.5" x14ac:dyDescent="0.25">
      <c r="A225" s="36"/>
      <c r="B225" s="35" t="s">
        <v>828</v>
      </c>
      <c r="C225" s="35" t="s">
        <v>13</v>
      </c>
      <c r="D225" s="34">
        <v>310</v>
      </c>
      <c r="E225" s="34"/>
      <c r="F225" s="34">
        <f>D225*E225</f>
        <v>0</v>
      </c>
    </row>
    <row r="226" spans="1:6" s="33" customFormat="1" ht="12.5" x14ac:dyDescent="0.25">
      <c r="A226" s="36" t="s">
        <v>26</v>
      </c>
      <c r="B226" s="35" t="s">
        <v>827</v>
      </c>
      <c r="C226" s="35"/>
      <c r="D226" s="34"/>
      <c r="E226" s="34"/>
      <c r="F226" s="34"/>
    </row>
    <row r="227" spans="1:6" s="33" customFormat="1" ht="12.5" x14ac:dyDescent="0.25">
      <c r="A227" s="36"/>
      <c r="B227" s="35" t="s">
        <v>826</v>
      </c>
      <c r="C227" s="35"/>
      <c r="D227" s="34"/>
      <c r="E227" s="34"/>
      <c r="F227" s="34"/>
    </row>
    <row r="228" spans="1:6" s="33" customFormat="1" ht="12.5" x14ac:dyDescent="0.25">
      <c r="A228" s="36"/>
      <c r="B228" s="35" t="s">
        <v>825</v>
      </c>
      <c r="C228" s="35"/>
      <c r="D228" s="34"/>
      <c r="E228" s="34"/>
      <c r="F228" s="34"/>
    </row>
    <row r="229" spans="1:6" s="33" customFormat="1" ht="12.5" x14ac:dyDescent="0.25">
      <c r="A229" s="36"/>
      <c r="B229" s="35" t="s">
        <v>824</v>
      </c>
      <c r="C229" s="35" t="s">
        <v>240</v>
      </c>
      <c r="D229" s="34">
        <v>155</v>
      </c>
      <c r="E229" s="34"/>
      <c r="F229" s="34">
        <f>D229*E229</f>
        <v>0</v>
      </c>
    </row>
    <row r="230" spans="1:6" s="33" customFormat="1" ht="12.5" x14ac:dyDescent="0.25">
      <c r="A230" s="36" t="s">
        <v>22</v>
      </c>
      <c r="B230" s="35" t="s">
        <v>823</v>
      </c>
      <c r="C230" s="35"/>
      <c r="D230" s="34"/>
      <c r="E230" s="34"/>
      <c r="F230" s="34"/>
    </row>
    <row r="231" spans="1:6" s="33" customFormat="1" ht="12.5" x14ac:dyDescent="0.25">
      <c r="A231" s="36"/>
      <c r="B231" s="35" t="s">
        <v>822</v>
      </c>
      <c r="C231" s="35"/>
      <c r="D231" s="34"/>
      <c r="E231" s="34"/>
      <c r="F231" s="34"/>
    </row>
    <row r="232" spans="1:6" s="33" customFormat="1" ht="12.5" x14ac:dyDescent="0.25">
      <c r="A232" s="36"/>
      <c r="B232" s="35" t="s">
        <v>821</v>
      </c>
      <c r="C232" s="35"/>
      <c r="D232" s="34"/>
      <c r="E232" s="34"/>
      <c r="F232" s="34"/>
    </row>
    <row r="233" spans="1:6" s="33" customFormat="1" ht="12.5" x14ac:dyDescent="0.25">
      <c r="A233" s="36"/>
      <c r="B233" s="35" t="s">
        <v>820</v>
      </c>
      <c r="C233" s="35" t="s">
        <v>240</v>
      </c>
      <c r="D233" s="34">
        <v>34</v>
      </c>
      <c r="E233" s="34"/>
      <c r="F233" s="34">
        <f>D233*E233</f>
        <v>0</v>
      </c>
    </row>
    <row r="234" spans="1:6" s="33" customFormat="1" ht="12.5" x14ac:dyDescent="0.25">
      <c r="A234" s="36" t="s">
        <v>17</v>
      </c>
      <c r="B234" s="35" t="s">
        <v>819</v>
      </c>
      <c r="C234" s="35"/>
      <c r="D234" s="34"/>
      <c r="E234" s="34"/>
      <c r="F234" s="34"/>
    </row>
    <row r="235" spans="1:6" s="33" customFormat="1" ht="12.5" x14ac:dyDescent="0.25">
      <c r="A235" s="36"/>
      <c r="B235" s="35" t="s">
        <v>818</v>
      </c>
      <c r="C235" s="35"/>
      <c r="D235" s="34"/>
      <c r="E235" s="34"/>
      <c r="F235" s="34"/>
    </row>
    <row r="236" spans="1:6" s="33" customFormat="1" ht="12.5" x14ac:dyDescent="0.25">
      <c r="A236" s="36"/>
      <c r="B236" s="35" t="s">
        <v>817</v>
      </c>
      <c r="C236" s="35"/>
      <c r="D236" s="34"/>
      <c r="E236" s="34"/>
      <c r="F236" s="34"/>
    </row>
    <row r="237" spans="1:6" s="33" customFormat="1" ht="12.5" x14ac:dyDescent="0.25">
      <c r="A237" s="36"/>
      <c r="B237" s="35" t="s">
        <v>816</v>
      </c>
      <c r="C237" s="35" t="s">
        <v>240</v>
      </c>
      <c r="D237" s="34">
        <v>25</v>
      </c>
      <c r="E237" s="34"/>
      <c r="F237" s="34">
        <f>D237*E237</f>
        <v>0</v>
      </c>
    </row>
    <row r="238" spans="1:6" s="33" customFormat="1" ht="12.5" x14ac:dyDescent="0.25">
      <c r="A238" s="36" t="s">
        <v>815</v>
      </c>
      <c r="B238" s="35" t="s">
        <v>814</v>
      </c>
      <c r="C238" s="35"/>
      <c r="D238" s="34"/>
      <c r="E238" s="34"/>
      <c r="F238" s="34"/>
    </row>
    <row r="239" spans="1:6" s="33" customFormat="1" ht="12.5" x14ac:dyDescent="0.25">
      <c r="A239" s="36"/>
      <c r="B239" s="35" t="s">
        <v>813</v>
      </c>
      <c r="C239" s="35"/>
      <c r="D239" s="34"/>
      <c r="E239" s="34"/>
      <c r="F239" s="34"/>
    </row>
    <row r="240" spans="1:6" s="33" customFormat="1" ht="12.5" x14ac:dyDescent="0.25">
      <c r="A240" s="36"/>
      <c r="B240" s="35" t="s">
        <v>812</v>
      </c>
      <c r="C240" s="35" t="s">
        <v>240</v>
      </c>
      <c r="D240" s="34">
        <v>130</v>
      </c>
      <c r="E240" s="34"/>
      <c r="F240" s="34">
        <f>D240*E240</f>
        <v>0</v>
      </c>
    </row>
    <row r="241" spans="1:6" s="33" customFormat="1" ht="12.5" x14ac:dyDescent="0.25">
      <c r="A241" s="36" t="s">
        <v>811</v>
      </c>
      <c r="B241" s="35" t="s">
        <v>810</v>
      </c>
      <c r="C241" s="35"/>
      <c r="D241" s="34"/>
      <c r="E241" s="34"/>
      <c r="F241" s="34"/>
    </row>
    <row r="242" spans="1:6" s="33" customFormat="1" ht="12.5" x14ac:dyDescent="0.25">
      <c r="A242" s="36"/>
      <c r="B242" s="35" t="s">
        <v>809</v>
      </c>
      <c r="C242" s="35"/>
      <c r="D242" s="34"/>
      <c r="E242" s="34"/>
      <c r="F242" s="34"/>
    </row>
    <row r="243" spans="1:6" s="33" customFormat="1" ht="12.5" x14ac:dyDescent="0.25">
      <c r="A243" s="36"/>
      <c r="B243" s="35" t="s">
        <v>808</v>
      </c>
      <c r="C243" s="35"/>
      <c r="D243" s="34"/>
      <c r="E243" s="34"/>
      <c r="F243" s="34"/>
    </row>
    <row r="244" spans="1:6" s="33" customFormat="1" ht="12.5" x14ac:dyDescent="0.25">
      <c r="A244" s="36"/>
      <c r="B244" s="35" t="s">
        <v>807</v>
      </c>
      <c r="C244" s="35" t="s">
        <v>13</v>
      </c>
      <c r="D244" s="34">
        <v>60</v>
      </c>
      <c r="E244" s="34"/>
      <c r="F244" s="34">
        <f>D244*E244</f>
        <v>0</v>
      </c>
    </row>
    <row r="245" spans="1:6" s="33" customFormat="1" ht="12.5" x14ac:dyDescent="0.25">
      <c r="A245" s="36" t="s">
        <v>806</v>
      </c>
      <c r="B245" s="35" t="s">
        <v>805</v>
      </c>
      <c r="C245" s="35"/>
      <c r="D245" s="34"/>
      <c r="E245" s="34"/>
      <c r="F245" s="34"/>
    </row>
    <row r="246" spans="1:6" s="33" customFormat="1" ht="12.5" x14ac:dyDescent="0.25">
      <c r="A246" s="36"/>
      <c r="B246" s="35" t="s">
        <v>804</v>
      </c>
      <c r="C246" s="35" t="s">
        <v>13</v>
      </c>
      <c r="D246" s="34">
        <v>310</v>
      </c>
      <c r="E246" s="34"/>
      <c r="F246" s="34">
        <f>D246*E246</f>
        <v>0</v>
      </c>
    </row>
    <row r="247" spans="1:6" s="33" customFormat="1" ht="12.5" x14ac:dyDescent="0.25">
      <c r="A247" s="36" t="s">
        <v>803</v>
      </c>
      <c r="B247" s="35" t="s">
        <v>802</v>
      </c>
      <c r="C247" s="35"/>
      <c r="D247" s="34"/>
      <c r="E247" s="34"/>
      <c r="F247" s="34"/>
    </row>
    <row r="248" spans="1:6" s="33" customFormat="1" ht="12.5" x14ac:dyDescent="0.25">
      <c r="A248" s="36"/>
      <c r="B248" s="35" t="s">
        <v>801</v>
      </c>
      <c r="C248" s="35" t="s">
        <v>13</v>
      </c>
      <c r="D248" s="34">
        <v>310</v>
      </c>
      <c r="E248" s="34"/>
      <c r="F248" s="34">
        <f>D248*E248</f>
        <v>0</v>
      </c>
    </row>
    <row r="249" spans="1:6" s="33" customFormat="1" ht="12.5" x14ac:dyDescent="0.25">
      <c r="A249" s="36" t="s">
        <v>800</v>
      </c>
      <c r="B249" s="35" t="s">
        <v>799</v>
      </c>
      <c r="C249" s="35"/>
      <c r="D249" s="34"/>
      <c r="E249" s="34"/>
      <c r="F249" s="34"/>
    </row>
    <row r="250" spans="1:6" s="33" customFormat="1" ht="12.5" x14ac:dyDescent="0.25">
      <c r="A250" s="36"/>
      <c r="B250" s="35" t="s">
        <v>798</v>
      </c>
      <c r="C250" s="35"/>
      <c r="D250" s="34"/>
      <c r="E250" s="34"/>
      <c r="F250" s="34"/>
    </row>
    <row r="251" spans="1:6" s="33" customFormat="1" ht="12.5" x14ac:dyDescent="0.25">
      <c r="A251" s="36"/>
      <c r="B251" s="35" t="s">
        <v>797</v>
      </c>
      <c r="C251" s="35"/>
      <c r="D251" s="34"/>
      <c r="E251" s="34"/>
      <c r="F251" s="34"/>
    </row>
    <row r="252" spans="1:6" s="33" customFormat="1" ht="12.5" x14ac:dyDescent="0.25">
      <c r="A252" s="36"/>
      <c r="B252" s="35" t="s">
        <v>796</v>
      </c>
      <c r="C252" s="35"/>
      <c r="D252" s="34"/>
      <c r="E252" s="34"/>
      <c r="F252" s="34"/>
    </row>
    <row r="253" spans="1:6" s="33" customFormat="1" ht="12.5" x14ac:dyDescent="0.25">
      <c r="A253" s="36"/>
      <c r="B253" s="35" t="s">
        <v>795</v>
      </c>
      <c r="C253" s="35" t="s">
        <v>7</v>
      </c>
      <c r="D253" s="34">
        <v>4</v>
      </c>
      <c r="E253" s="34"/>
      <c r="F253" s="34">
        <f>D253*E253</f>
        <v>0</v>
      </c>
    </row>
    <row r="254" spans="1:6" s="33" customFormat="1" ht="12.5" x14ac:dyDescent="0.25">
      <c r="A254" s="36" t="s">
        <v>794</v>
      </c>
      <c r="B254" s="35" t="s">
        <v>793</v>
      </c>
      <c r="C254" s="35"/>
      <c r="D254" s="34"/>
      <c r="E254" s="34"/>
      <c r="F254" s="34"/>
    </row>
    <row r="255" spans="1:6" s="33" customFormat="1" ht="12.5" x14ac:dyDescent="0.25">
      <c r="A255" s="36"/>
      <c r="B255" s="35" t="s">
        <v>792</v>
      </c>
      <c r="C255" s="35"/>
      <c r="D255" s="34"/>
      <c r="E255" s="34"/>
      <c r="F255" s="34"/>
    </row>
    <row r="256" spans="1:6" s="33" customFormat="1" ht="12.5" x14ac:dyDescent="0.25">
      <c r="A256" s="36"/>
      <c r="B256" s="35" t="s">
        <v>791</v>
      </c>
      <c r="C256" s="35"/>
      <c r="D256" s="34"/>
      <c r="E256" s="34"/>
      <c r="F256" s="34"/>
    </row>
    <row r="257" spans="1:6" s="33" customFormat="1" ht="12.5" x14ac:dyDescent="0.25">
      <c r="A257" s="36"/>
      <c r="B257" s="35" t="s">
        <v>790</v>
      </c>
      <c r="C257" s="35"/>
      <c r="D257" s="34"/>
      <c r="E257" s="34"/>
      <c r="F257" s="34"/>
    </row>
    <row r="258" spans="1:6" s="33" customFormat="1" ht="12.5" x14ac:dyDescent="0.25">
      <c r="A258" s="36"/>
      <c r="B258" s="35" t="s">
        <v>789</v>
      </c>
      <c r="C258" s="35"/>
      <c r="D258" s="34"/>
      <c r="E258" s="34"/>
      <c r="F258" s="34"/>
    </row>
    <row r="259" spans="1:6" s="33" customFormat="1" ht="12.5" x14ac:dyDescent="0.25">
      <c r="A259" s="36"/>
      <c r="B259" s="35" t="s">
        <v>788</v>
      </c>
      <c r="C259" s="35"/>
      <c r="D259" s="34"/>
      <c r="E259" s="34"/>
      <c r="F259" s="34"/>
    </row>
    <row r="260" spans="1:6" s="33" customFormat="1" ht="12.5" x14ac:dyDescent="0.25">
      <c r="A260" s="36"/>
      <c r="B260" s="35" t="s">
        <v>787</v>
      </c>
      <c r="C260" s="35" t="s">
        <v>7</v>
      </c>
      <c r="D260" s="34">
        <v>11</v>
      </c>
      <c r="E260" s="34"/>
      <c r="F260" s="34">
        <f>D260*E260</f>
        <v>0</v>
      </c>
    </row>
    <row r="261" spans="1:6" s="33" customFormat="1" ht="12.5" x14ac:dyDescent="0.25">
      <c r="A261" s="36" t="s">
        <v>786</v>
      </c>
      <c r="B261" s="35" t="s">
        <v>785</v>
      </c>
      <c r="C261" s="35"/>
      <c r="D261" s="34"/>
      <c r="E261" s="34"/>
      <c r="F261" s="34"/>
    </row>
    <row r="262" spans="1:6" s="33" customFormat="1" ht="12.5" x14ac:dyDescent="0.25">
      <c r="A262" s="36"/>
      <c r="B262" s="35" t="s">
        <v>784</v>
      </c>
      <c r="C262" s="35"/>
      <c r="D262" s="34"/>
      <c r="E262" s="34"/>
      <c r="F262" s="34"/>
    </row>
    <row r="263" spans="1:6" s="33" customFormat="1" ht="12.5" x14ac:dyDescent="0.25">
      <c r="A263" s="36"/>
      <c r="B263" s="35" t="s">
        <v>783</v>
      </c>
      <c r="C263" s="35" t="s">
        <v>240</v>
      </c>
      <c r="D263" s="34">
        <v>25</v>
      </c>
      <c r="E263" s="34"/>
      <c r="F263" s="34">
        <f>D263*E263</f>
        <v>0</v>
      </c>
    </row>
    <row r="264" spans="1:6" s="33" customFormat="1" ht="12.5" x14ac:dyDescent="0.25">
      <c r="A264" s="36" t="s">
        <v>782</v>
      </c>
      <c r="B264" s="35" t="s">
        <v>781</v>
      </c>
      <c r="C264" s="35"/>
      <c r="D264" s="34"/>
      <c r="E264" s="34"/>
      <c r="F264" s="34"/>
    </row>
    <row r="265" spans="1:6" s="33" customFormat="1" ht="12.5" x14ac:dyDescent="0.25">
      <c r="A265" s="36"/>
      <c r="B265" s="35" t="s">
        <v>780</v>
      </c>
      <c r="C265" s="35" t="s">
        <v>38</v>
      </c>
      <c r="D265" s="34">
        <v>310</v>
      </c>
      <c r="E265" s="34"/>
      <c r="F265" s="34">
        <f>D265*E265</f>
        <v>0</v>
      </c>
    </row>
    <row r="266" spans="1:6" s="33" customFormat="1" ht="12.5" x14ac:dyDescent="0.25">
      <c r="A266" s="36" t="s">
        <v>779</v>
      </c>
      <c r="B266" s="35" t="s">
        <v>778</v>
      </c>
      <c r="C266" s="35"/>
      <c r="D266" s="34"/>
      <c r="E266" s="34"/>
      <c r="F266" s="34"/>
    </row>
    <row r="267" spans="1:6" s="33" customFormat="1" thickBot="1" x14ac:dyDescent="0.3">
      <c r="A267" s="36"/>
      <c r="B267" s="35" t="s">
        <v>777</v>
      </c>
      <c r="C267" s="35" t="s">
        <v>240</v>
      </c>
      <c r="D267" s="34">
        <v>5</v>
      </c>
      <c r="E267" s="34"/>
      <c r="F267" s="34">
        <f>D267*E267</f>
        <v>0</v>
      </c>
    </row>
    <row r="268" spans="1:6" s="33" customFormat="1" ht="13.5" thickBot="1" x14ac:dyDescent="0.35">
      <c r="A268" s="43"/>
      <c r="B268" s="106" t="s">
        <v>776</v>
      </c>
      <c r="C268" s="107"/>
      <c r="D268" s="108"/>
      <c r="E268" s="108"/>
      <c r="F268" s="109">
        <f>SUM(F223:F267)</f>
        <v>0</v>
      </c>
    </row>
    <row r="269" spans="1:6" s="33" customFormat="1" x14ac:dyDescent="0.3">
      <c r="A269" s="43"/>
      <c r="B269" s="35"/>
      <c r="C269" s="35"/>
      <c r="D269" s="34"/>
      <c r="E269" s="34"/>
      <c r="F269" s="34"/>
    </row>
    <row r="270" spans="1:6" s="33" customFormat="1" x14ac:dyDescent="0.3">
      <c r="A270" s="43" t="s">
        <v>15</v>
      </c>
      <c r="B270" s="44" t="s">
        <v>31</v>
      </c>
      <c r="C270" s="35"/>
      <c r="D270" s="34"/>
      <c r="E270" s="34"/>
      <c r="F270" s="34"/>
    </row>
    <row r="271" spans="1:6" s="33" customFormat="1" ht="12.5" x14ac:dyDescent="0.25">
      <c r="A271" s="36" t="s">
        <v>14</v>
      </c>
      <c r="B271" s="35" t="s">
        <v>775</v>
      </c>
      <c r="C271" s="35"/>
      <c r="D271" s="34"/>
      <c r="E271" s="34"/>
      <c r="F271" s="34"/>
    </row>
    <row r="272" spans="1:6" s="33" customFormat="1" ht="12.5" x14ac:dyDescent="0.25">
      <c r="A272" s="36"/>
      <c r="B272" s="35" t="s">
        <v>774</v>
      </c>
      <c r="C272" s="35"/>
      <c r="D272" s="34"/>
      <c r="E272" s="34"/>
      <c r="F272" s="34"/>
    </row>
    <row r="273" spans="1:6" s="33" customFormat="1" ht="13.9" customHeight="1" x14ac:dyDescent="0.25">
      <c r="A273" s="36"/>
      <c r="B273" s="35" t="s">
        <v>773</v>
      </c>
      <c r="C273" s="35" t="s">
        <v>24</v>
      </c>
      <c r="D273" s="34">
        <v>18</v>
      </c>
      <c r="E273" s="65">
        <v>55</v>
      </c>
      <c r="F273" s="65">
        <f>D273*E273</f>
        <v>990</v>
      </c>
    </row>
    <row r="274" spans="1:6" s="33" customFormat="1" ht="12.5" x14ac:dyDescent="0.25">
      <c r="A274" s="36" t="s">
        <v>12</v>
      </c>
      <c r="B274" s="35" t="s">
        <v>772</v>
      </c>
      <c r="C274" s="35"/>
      <c r="D274" s="34"/>
      <c r="E274" s="34"/>
      <c r="F274" s="34"/>
    </row>
    <row r="275" spans="1:6" s="33" customFormat="1" ht="12.5" x14ac:dyDescent="0.25">
      <c r="A275" s="36"/>
      <c r="B275" s="35" t="s">
        <v>771</v>
      </c>
      <c r="C275" s="35" t="s">
        <v>24</v>
      </c>
      <c r="D275" s="34">
        <v>20</v>
      </c>
      <c r="E275" s="65">
        <v>55</v>
      </c>
      <c r="F275" s="65">
        <f>D275*E275</f>
        <v>1100</v>
      </c>
    </row>
    <row r="276" spans="1:6" s="33" customFormat="1" ht="12.5" x14ac:dyDescent="0.25">
      <c r="A276" s="36" t="s">
        <v>8</v>
      </c>
      <c r="B276" s="35" t="s">
        <v>770</v>
      </c>
      <c r="C276" s="35"/>
      <c r="D276" s="34"/>
      <c r="E276" s="34"/>
      <c r="F276" s="34"/>
    </row>
    <row r="277" spans="1:6" s="33" customFormat="1" ht="12.5" x14ac:dyDescent="0.25">
      <c r="A277" s="36"/>
      <c r="B277" s="35" t="s">
        <v>769</v>
      </c>
      <c r="C277" s="35"/>
      <c r="D277" s="34"/>
      <c r="E277" s="34"/>
      <c r="F277" s="34"/>
    </row>
    <row r="278" spans="1:6" s="33" customFormat="1" ht="12.5" x14ac:dyDescent="0.25">
      <c r="A278" s="36"/>
      <c r="B278" s="35" t="s">
        <v>768</v>
      </c>
      <c r="C278" s="35" t="s">
        <v>745</v>
      </c>
      <c r="D278" s="34">
        <v>1</v>
      </c>
      <c r="E278" s="34"/>
      <c r="F278" s="34">
        <f>D278*E278</f>
        <v>0</v>
      </c>
    </row>
    <row r="279" spans="1:6" s="33" customFormat="1" ht="12.5" x14ac:dyDescent="0.25">
      <c r="A279" s="36" t="s">
        <v>767</v>
      </c>
      <c r="B279" s="35" t="s">
        <v>766</v>
      </c>
      <c r="C279" s="35"/>
      <c r="D279" s="34"/>
      <c r="E279" s="34"/>
      <c r="F279" s="34"/>
    </row>
    <row r="280" spans="1:6" s="33" customFormat="1" ht="12.5" x14ac:dyDescent="0.25">
      <c r="A280" s="36"/>
      <c r="B280" s="35" t="s">
        <v>765</v>
      </c>
      <c r="C280" s="35" t="s">
        <v>745</v>
      </c>
      <c r="D280" s="34">
        <v>1</v>
      </c>
      <c r="E280" s="34"/>
      <c r="F280" s="34">
        <f>D280*E280</f>
        <v>0</v>
      </c>
    </row>
    <row r="281" spans="1:6" s="33" customFormat="1" ht="12.5" x14ac:dyDescent="0.25">
      <c r="A281" s="36" t="s">
        <v>764</v>
      </c>
      <c r="B281" s="35" t="s">
        <v>763</v>
      </c>
      <c r="C281" s="35"/>
      <c r="D281" s="34"/>
      <c r="E281" s="34"/>
      <c r="F281" s="34"/>
    </row>
    <row r="282" spans="1:6" s="33" customFormat="1" thickBot="1" x14ac:dyDescent="0.3">
      <c r="A282" s="36"/>
      <c r="B282" s="35" t="s">
        <v>762</v>
      </c>
      <c r="C282" s="35" t="s">
        <v>24</v>
      </c>
      <c r="D282" s="34">
        <v>10</v>
      </c>
      <c r="E282" s="65">
        <v>55</v>
      </c>
      <c r="F282" s="65">
        <f>D282*E282</f>
        <v>550</v>
      </c>
    </row>
    <row r="283" spans="1:6" s="33" customFormat="1" ht="13.5" thickBot="1" x14ac:dyDescent="0.35">
      <c r="A283" s="43"/>
      <c r="B283" s="106" t="s">
        <v>6</v>
      </c>
      <c r="C283" s="107"/>
      <c r="D283" s="108"/>
      <c r="E283" s="108"/>
      <c r="F283" s="109">
        <f>SUM(F270:F282)</f>
        <v>2640</v>
      </c>
    </row>
    <row r="284" spans="1:6" s="33" customFormat="1" x14ac:dyDescent="0.3">
      <c r="A284" s="43"/>
      <c r="B284" s="35"/>
      <c r="C284" s="35"/>
      <c r="D284" s="34"/>
      <c r="E284" s="34"/>
      <c r="F284" s="34"/>
    </row>
    <row r="285" spans="1:6" s="33" customFormat="1" x14ac:dyDescent="0.3">
      <c r="A285" s="43" t="s">
        <v>761</v>
      </c>
      <c r="B285" s="44" t="s">
        <v>760</v>
      </c>
      <c r="C285" s="35"/>
      <c r="D285" s="34"/>
      <c r="E285" s="34"/>
      <c r="F285" s="34"/>
    </row>
    <row r="286" spans="1:6" s="33" customFormat="1" ht="12.5" x14ac:dyDescent="0.25">
      <c r="A286" s="36" t="s">
        <v>759</v>
      </c>
      <c r="B286" s="35" t="s">
        <v>758</v>
      </c>
      <c r="C286" s="35"/>
      <c r="D286" s="34"/>
      <c r="E286" s="34"/>
      <c r="F286" s="34"/>
    </row>
    <row r="287" spans="1:6" s="33" customFormat="1" ht="12.5" x14ac:dyDescent="0.25">
      <c r="A287" s="36"/>
      <c r="B287" s="35" t="s">
        <v>757</v>
      </c>
      <c r="C287" s="35"/>
      <c r="D287" s="34"/>
      <c r="E287" s="34"/>
      <c r="F287" s="34"/>
    </row>
    <row r="288" spans="1:6" s="33" customFormat="1" ht="12.5" x14ac:dyDescent="0.25">
      <c r="A288" s="36"/>
      <c r="B288" s="35" t="s">
        <v>748</v>
      </c>
      <c r="C288" s="35"/>
      <c r="D288" s="34"/>
      <c r="E288" s="34"/>
      <c r="F288" s="34"/>
    </row>
    <row r="289" spans="1:6" s="33" customFormat="1" ht="12.5" x14ac:dyDescent="0.25">
      <c r="A289" s="36"/>
      <c r="B289" s="35" t="s">
        <v>747</v>
      </c>
      <c r="C289" s="35"/>
      <c r="D289" s="34"/>
      <c r="E289" s="34"/>
      <c r="F289" s="34"/>
    </row>
    <row r="290" spans="1:6" s="33" customFormat="1" ht="12.5" x14ac:dyDescent="0.25">
      <c r="A290" s="36"/>
      <c r="B290" s="35" t="s">
        <v>746</v>
      </c>
      <c r="C290" s="35" t="s">
        <v>745</v>
      </c>
      <c r="D290" s="34">
        <v>1</v>
      </c>
      <c r="E290" s="34">
        <f>SUM(F302:F312)*0.03</f>
        <v>0</v>
      </c>
      <c r="F290" s="34">
        <f>D290*E290</f>
        <v>0</v>
      </c>
    </row>
    <row r="291" spans="1:6" s="33" customFormat="1" ht="12.5" x14ac:dyDescent="0.25">
      <c r="A291" s="36" t="s">
        <v>756</v>
      </c>
      <c r="B291" s="35" t="s">
        <v>755</v>
      </c>
      <c r="C291" s="35" t="s">
        <v>745</v>
      </c>
      <c r="D291" s="34">
        <v>1</v>
      </c>
      <c r="E291" s="34"/>
      <c r="F291" s="34">
        <f>D291*E291</f>
        <v>0</v>
      </c>
    </row>
    <row r="292" spans="1:6" s="33" customFormat="1" ht="12.5" x14ac:dyDescent="0.25">
      <c r="A292" s="36" t="s">
        <v>754</v>
      </c>
      <c r="B292" s="35" t="s">
        <v>753</v>
      </c>
      <c r="C292" s="35" t="s">
        <v>745</v>
      </c>
      <c r="D292" s="34">
        <v>1</v>
      </c>
      <c r="E292" s="34"/>
      <c r="F292" s="34">
        <f>D292*E292</f>
        <v>0</v>
      </c>
    </row>
    <row r="293" spans="1:6" s="33" customFormat="1" ht="12.5" x14ac:dyDescent="0.25">
      <c r="A293" s="36" t="s">
        <v>752</v>
      </c>
      <c r="B293" s="35" t="s">
        <v>751</v>
      </c>
      <c r="C293" s="35" t="s">
        <v>745</v>
      </c>
      <c r="D293" s="34">
        <v>1</v>
      </c>
      <c r="E293" s="34"/>
      <c r="F293" s="34">
        <f>D293*E293</f>
        <v>0</v>
      </c>
    </row>
    <row r="294" spans="1:6" s="33" customFormat="1" ht="12.5" x14ac:dyDescent="0.25">
      <c r="A294" s="36" t="s">
        <v>750</v>
      </c>
      <c r="B294" s="35" t="s">
        <v>749</v>
      </c>
      <c r="C294" s="35"/>
      <c r="D294" s="34"/>
      <c r="E294" s="34"/>
      <c r="F294" s="34"/>
    </row>
    <row r="295" spans="1:6" s="33" customFormat="1" ht="12.5" x14ac:dyDescent="0.25">
      <c r="A295" s="36"/>
      <c r="B295" s="35" t="s">
        <v>748</v>
      </c>
      <c r="C295" s="35"/>
      <c r="D295" s="34"/>
      <c r="E295" s="34"/>
      <c r="F295" s="34"/>
    </row>
    <row r="296" spans="1:6" s="33" customFormat="1" ht="12.5" x14ac:dyDescent="0.25">
      <c r="A296" s="36"/>
      <c r="B296" s="35" t="s">
        <v>747</v>
      </c>
      <c r="C296" s="35"/>
      <c r="D296" s="34"/>
      <c r="E296" s="34"/>
      <c r="F296" s="34"/>
    </row>
    <row r="297" spans="1:6" s="33" customFormat="1" thickBot="1" x14ac:dyDescent="0.3">
      <c r="A297" s="36"/>
      <c r="B297" s="35" t="s">
        <v>746</v>
      </c>
      <c r="C297" s="35" t="s">
        <v>745</v>
      </c>
      <c r="D297" s="34">
        <v>1</v>
      </c>
      <c r="E297" s="34">
        <f>SUM(F302:F312)*0.1</f>
        <v>0</v>
      </c>
      <c r="F297" s="34">
        <f>D297*E297</f>
        <v>0</v>
      </c>
    </row>
    <row r="298" spans="1:6" s="33" customFormat="1" ht="13.5" thickBot="1" x14ac:dyDescent="0.35">
      <c r="A298" s="43"/>
      <c r="B298" s="106" t="s">
        <v>744</v>
      </c>
      <c r="C298" s="107"/>
      <c r="D298" s="108"/>
      <c r="E298" s="108"/>
      <c r="F298" s="109">
        <f>SUM(F285:F297)</f>
        <v>0</v>
      </c>
    </row>
    <row r="299" spans="1:6" s="33" customFormat="1" x14ac:dyDescent="0.3">
      <c r="A299" s="43"/>
      <c r="B299" s="35"/>
      <c r="C299" s="35"/>
      <c r="D299" s="34"/>
      <c r="E299" s="34"/>
      <c r="F299" s="34"/>
    </row>
    <row r="300" spans="1:6" s="33" customFormat="1" ht="11.25" customHeight="1" x14ac:dyDescent="0.3">
      <c r="A300" s="43"/>
      <c r="B300" s="44" t="s">
        <v>5</v>
      </c>
      <c r="C300" s="35"/>
      <c r="D300" s="34"/>
      <c r="E300" s="34"/>
      <c r="F300" s="34"/>
    </row>
    <row r="301" spans="1:6" s="33" customFormat="1" x14ac:dyDescent="0.3">
      <c r="A301" s="43"/>
      <c r="B301" s="44"/>
      <c r="C301" s="35"/>
      <c r="D301" s="34"/>
      <c r="E301" s="34"/>
      <c r="F301" s="34"/>
    </row>
    <row r="302" spans="1:6" s="33" customFormat="1" ht="12.5" x14ac:dyDescent="0.25">
      <c r="A302" s="38" t="str">
        <f>A8</f>
        <v>1.00</v>
      </c>
      <c r="B302" s="37" t="str">
        <f>B8</f>
        <v>RAZSVETLJAVA</v>
      </c>
      <c r="C302" s="35"/>
      <c r="D302" s="34"/>
      <c r="E302" s="34"/>
      <c r="F302" s="34">
        <f>F136</f>
        <v>0</v>
      </c>
    </row>
    <row r="303" spans="1:6" s="33" customFormat="1" ht="12.5" x14ac:dyDescent="0.25">
      <c r="A303" s="38"/>
      <c r="B303" s="37"/>
      <c r="C303" s="35"/>
      <c r="D303" s="34"/>
      <c r="E303" s="34"/>
      <c r="F303" s="34"/>
    </row>
    <row r="304" spans="1:6" s="33" customFormat="1" ht="12.5" x14ac:dyDescent="0.25">
      <c r="A304" s="38" t="str">
        <f>A138</f>
        <v>2.00</v>
      </c>
      <c r="B304" s="37" t="str">
        <f>B138</f>
        <v>INSTALACIJSKI MATERIAL</v>
      </c>
      <c r="C304" s="35"/>
      <c r="D304" s="34"/>
      <c r="E304" s="34"/>
      <c r="F304" s="34">
        <f>F155</f>
        <v>0</v>
      </c>
    </row>
    <row r="305" spans="1:6" s="33" customFormat="1" ht="12.5" x14ac:dyDescent="0.25">
      <c r="A305" s="38"/>
      <c r="B305" s="37"/>
      <c r="C305" s="35"/>
      <c r="D305" s="34"/>
      <c r="E305" s="34"/>
      <c r="F305" s="34"/>
    </row>
    <row r="306" spans="1:6" s="33" customFormat="1" ht="12.5" x14ac:dyDescent="0.25">
      <c r="A306" s="38" t="str">
        <f>A157</f>
        <v>3.00</v>
      </c>
      <c r="B306" s="37" t="str">
        <f>B157</f>
        <v>KABLI IN IZVODI</v>
      </c>
      <c r="C306" s="35"/>
      <c r="D306" s="34"/>
      <c r="E306" s="34"/>
      <c r="F306" s="34">
        <f>F169</f>
        <v>0</v>
      </c>
    </row>
    <row r="307" spans="1:6" s="33" customFormat="1" ht="12.5" x14ac:dyDescent="0.25">
      <c r="A307" s="38"/>
      <c r="B307" s="37"/>
      <c r="C307" s="35"/>
      <c r="D307" s="34"/>
      <c r="E307" s="34"/>
      <c r="F307" s="34"/>
    </row>
    <row r="308" spans="1:6" s="33" customFormat="1" ht="12.5" x14ac:dyDescent="0.25">
      <c r="A308" s="38" t="str">
        <f>A171</f>
        <v>4.00</v>
      </c>
      <c r="B308" s="37" t="str">
        <f>B206</f>
        <v>SKUPAJ RAZDELILCI</v>
      </c>
      <c r="C308" s="35"/>
      <c r="D308" s="34"/>
      <c r="E308" s="34"/>
      <c r="F308" s="34">
        <f>F206</f>
        <v>0</v>
      </c>
    </row>
    <row r="309" spans="1:6" s="33" customFormat="1" ht="12.5" x14ac:dyDescent="0.25">
      <c r="A309" s="38"/>
      <c r="B309" s="37"/>
      <c r="C309" s="35"/>
      <c r="D309" s="34"/>
      <c r="E309" s="34"/>
      <c r="F309" s="34"/>
    </row>
    <row r="310" spans="1:6" s="33" customFormat="1" ht="12.5" x14ac:dyDescent="0.25">
      <c r="A310" s="38" t="str">
        <f>A208</f>
        <v>5.00</v>
      </c>
      <c r="B310" s="37" t="str">
        <f>B208</f>
        <v>STRELOVODNA NAPRAVA</v>
      </c>
      <c r="C310" s="35"/>
      <c r="D310" s="34"/>
      <c r="E310" s="34"/>
      <c r="F310" s="34">
        <f>F221</f>
        <v>0</v>
      </c>
    </row>
    <row r="311" spans="1:6" s="33" customFormat="1" ht="12.5" x14ac:dyDescent="0.25">
      <c r="A311" s="38"/>
      <c r="B311" s="37"/>
      <c r="C311" s="35"/>
      <c r="D311" s="34"/>
      <c r="E311" s="34"/>
      <c r="F311" s="34"/>
    </row>
    <row r="312" spans="1:6" s="33" customFormat="1" ht="12.5" x14ac:dyDescent="0.25">
      <c r="A312" s="38" t="str">
        <f>A223</f>
        <v>6.00</v>
      </c>
      <c r="B312" s="37" t="str">
        <f>B223</f>
        <v>GRADBENA DELA</v>
      </c>
      <c r="C312" s="35"/>
      <c r="D312" s="34"/>
      <c r="E312" s="34"/>
      <c r="F312" s="34">
        <f>F268</f>
        <v>0</v>
      </c>
    </row>
    <row r="313" spans="1:6" s="33" customFormat="1" ht="12.5" x14ac:dyDescent="0.25">
      <c r="A313" s="38"/>
      <c r="B313" s="37"/>
      <c r="C313" s="35"/>
      <c r="D313" s="34"/>
      <c r="E313" s="34"/>
      <c r="F313" s="34"/>
    </row>
    <row r="314" spans="1:6" s="33" customFormat="1" ht="12.5" x14ac:dyDescent="0.25">
      <c r="A314" s="38" t="str">
        <f>A270</f>
        <v>7.00</v>
      </c>
      <c r="B314" s="37" t="str">
        <f>B270</f>
        <v>TUJE STORITVE</v>
      </c>
      <c r="C314" s="35"/>
      <c r="D314" s="34"/>
      <c r="E314" s="34"/>
      <c r="F314" s="34">
        <f>F283</f>
        <v>2640</v>
      </c>
    </row>
    <row r="315" spans="1:6" s="33" customFormat="1" ht="12.5" x14ac:dyDescent="0.25">
      <c r="A315" s="38"/>
      <c r="B315" s="37"/>
      <c r="C315" s="35"/>
      <c r="D315" s="34"/>
      <c r="E315" s="34"/>
      <c r="F315" s="34"/>
    </row>
    <row r="316" spans="1:6" s="33" customFormat="1" ht="12.5" x14ac:dyDescent="0.25">
      <c r="A316" s="38" t="str">
        <f>A285</f>
        <v>8.00</v>
      </c>
      <c r="B316" s="37" t="str">
        <f>B285</f>
        <v>OSTALO</v>
      </c>
      <c r="C316" s="35"/>
      <c r="D316" s="34"/>
      <c r="E316" s="34"/>
      <c r="F316" s="34">
        <f>F298</f>
        <v>0</v>
      </c>
    </row>
    <row r="317" spans="1:6" s="33" customFormat="1" thickBot="1" x14ac:dyDescent="0.3">
      <c r="A317" s="38"/>
      <c r="B317" s="37"/>
      <c r="C317" s="35"/>
      <c r="D317" s="34"/>
      <c r="E317" s="34"/>
      <c r="F317" s="34"/>
    </row>
    <row r="318" spans="1:6" s="33" customFormat="1" ht="13.5" thickBot="1" x14ac:dyDescent="0.35">
      <c r="A318" s="43"/>
      <c r="B318" s="106" t="s">
        <v>0</v>
      </c>
      <c r="C318" s="107"/>
      <c r="D318" s="108"/>
      <c r="E318" s="108"/>
      <c r="F318" s="109">
        <f>SUM(F300:F317)</f>
        <v>2640</v>
      </c>
    </row>
    <row r="319" spans="1:6" s="33" customFormat="1" ht="13.5" thickBot="1" x14ac:dyDescent="0.35">
      <c r="A319" s="43"/>
      <c r="B319" s="35" t="s">
        <v>1</v>
      </c>
      <c r="C319" s="35"/>
      <c r="D319" s="34"/>
      <c r="E319" s="34"/>
      <c r="F319" s="34">
        <f>F318*0.22</f>
        <v>580.79999999999995</v>
      </c>
    </row>
    <row r="320" spans="1:6" s="33" customFormat="1" ht="13.5" thickBot="1" x14ac:dyDescent="0.35">
      <c r="A320" s="43"/>
      <c r="B320" s="42" t="s">
        <v>4</v>
      </c>
      <c r="C320" s="41"/>
      <c r="D320" s="40"/>
      <c r="E320" s="40"/>
      <c r="F320" s="39">
        <f>SUM(F318:F319)</f>
        <v>3220.8</v>
      </c>
    </row>
    <row r="321" spans="1:6" s="33" customFormat="1" ht="12.5" x14ac:dyDescent="0.25">
      <c r="A321" s="36"/>
      <c r="B321" s="35"/>
      <c r="C321" s="35"/>
      <c r="D321" s="34"/>
      <c r="E321" s="34"/>
      <c r="F321" s="34"/>
    </row>
    <row r="322" spans="1:6" s="33" customFormat="1" ht="34.5" x14ac:dyDescent="0.25">
      <c r="A322" s="36"/>
      <c r="B322" s="139" t="s">
        <v>1135</v>
      </c>
      <c r="C322" s="35"/>
      <c r="D322" s="34"/>
      <c r="E322" s="34"/>
      <c r="F322" s="34"/>
    </row>
    <row r="323" spans="1:6" s="33" customFormat="1" ht="12.5" x14ac:dyDescent="0.25">
      <c r="A323" s="36"/>
      <c r="B323" s="35"/>
      <c r="C323" s="35"/>
      <c r="D323" s="34"/>
      <c r="E323" s="34"/>
      <c r="F323" s="34"/>
    </row>
    <row r="324" spans="1:6" s="33" customFormat="1" ht="12.5" x14ac:dyDescent="0.25">
      <c r="A324" s="36"/>
      <c r="B324" s="35"/>
      <c r="C324" s="35"/>
      <c r="D324" s="34"/>
      <c r="E324" s="34"/>
      <c r="F324" s="34"/>
    </row>
    <row r="325" spans="1:6" s="33" customFormat="1" ht="12.5" x14ac:dyDescent="0.25">
      <c r="A325" s="36"/>
      <c r="B325" s="35"/>
      <c r="C325" s="35"/>
      <c r="D325" s="34"/>
      <c r="E325" s="34"/>
      <c r="F325" s="34"/>
    </row>
    <row r="326" spans="1:6" s="33" customFormat="1" ht="12.5" x14ac:dyDescent="0.25">
      <c r="A326" s="36"/>
      <c r="B326" s="35"/>
      <c r="C326" s="35"/>
      <c r="D326" s="34"/>
      <c r="E326" s="34"/>
      <c r="F326" s="34"/>
    </row>
    <row r="327" spans="1:6" s="33" customFormat="1" ht="12.5" x14ac:dyDescent="0.25">
      <c r="A327" s="36"/>
      <c r="B327" s="35"/>
      <c r="C327" s="35"/>
      <c r="D327" s="34"/>
      <c r="E327" s="34"/>
      <c r="F327" s="34"/>
    </row>
    <row r="328" spans="1:6" s="33" customFormat="1" ht="12.5" x14ac:dyDescent="0.25">
      <c r="A328" s="36"/>
      <c r="B328" s="35"/>
      <c r="C328" s="35"/>
      <c r="D328" s="34"/>
      <c r="E328" s="34"/>
      <c r="F328" s="34"/>
    </row>
    <row r="329" spans="1:6" s="33" customFormat="1" ht="12.5" x14ac:dyDescent="0.25">
      <c r="A329" s="36"/>
      <c r="B329" s="35"/>
      <c r="C329" s="35"/>
      <c r="D329" s="34"/>
      <c r="E329" s="34"/>
      <c r="F329" s="34"/>
    </row>
    <row r="330" spans="1:6" s="33" customFormat="1" ht="12.5" x14ac:dyDescent="0.25">
      <c r="A330" s="36"/>
      <c r="B330" s="35"/>
      <c r="C330" s="35"/>
      <c r="D330" s="34"/>
      <c r="E330" s="34"/>
      <c r="F330" s="34"/>
    </row>
    <row r="331" spans="1:6" s="33" customFormat="1" ht="12.5" x14ac:dyDescent="0.25">
      <c r="A331" s="36"/>
      <c r="B331" s="35"/>
      <c r="C331" s="35"/>
      <c r="D331" s="34"/>
      <c r="E331" s="34"/>
      <c r="F331" s="34"/>
    </row>
    <row r="332" spans="1:6" s="33" customFormat="1" ht="12.5" x14ac:dyDescent="0.25">
      <c r="A332" s="36"/>
      <c r="B332" s="35"/>
      <c r="C332" s="35"/>
      <c r="D332" s="34"/>
      <c r="E332" s="34"/>
      <c r="F332" s="34"/>
    </row>
    <row r="333" spans="1:6" s="33" customFormat="1" ht="12.5" x14ac:dyDescent="0.25">
      <c r="A333" s="36"/>
      <c r="B333" s="35"/>
      <c r="C333" s="35"/>
      <c r="D333" s="34"/>
      <c r="E333" s="34"/>
      <c r="F333" s="34"/>
    </row>
    <row r="334" spans="1:6" s="33" customFormat="1" ht="12.5" x14ac:dyDescent="0.25">
      <c r="A334" s="36"/>
      <c r="B334" s="35"/>
      <c r="C334" s="35"/>
      <c r="D334" s="34"/>
      <c r="E334" s="34"/>
      <c r="F334" s="34"/>
    </row>
    <row r="335" spans="1:6" s="33" customFormat="1" ht="12.5" x14ac:dyDescent="0.25">
      <c r="A335" s="36"/>
      <c r="B335" s="35"/>
      <c r="C335" s="35"/>
      <c r="D335" s="34"/>
      <c r="E335" s="34"/>
      <c r="F335" s="34"/>
    </row>
    <row r="336" spans="1:6" s="33" customFormat="1" ht="12.5" x14ac:dyDescent="0.25">
      <c r="A336" s="36"/>
      <c r="B336" s="35"/>
      <c r="C336" s="35"/>
      <c r="D336" s="34"/>
      <c r="E336" s="34"/>
      <c r="F336" s="34"/>
    </row>
    <row r="337" spans="1:6" s="33" customFormat="1" ht="12.5" x14ac:dyDescent="0.25">
      <c r="A337" s="36"/>
      <c r="B337" s="35"/>
      <c r="C337" s="35"/>
      <c r="D337" s="34"/>
      <c r="E337" s="34"/>
      <c r="F337" s="34"/>
    </row>
    <row r="338" spans="1:6" s="33" customFormat="1" ht="12.5" x14ac:dyDescent="0.25">
      <c r="A338" s="36"/>
      <c r="B338" s="35"/>
      <c r="C338" s="35"/>
      <c r="D338" s="34"/>
      <c r="E338" s="34"/>
      <c r="F338" s="34"/>
    </row>
    <row r="339" spans="1:6" s="33" customFormat="1" ht="12.5" x14ac:dyDescent="0.25">
      <c r="A339" s="36"/>
      <c r="B339" s="35"/>
      <c r="C339" s="35"/>
      <c r="D339" s="34"/>
      <c r="E339" s="34"/>
      <c r="F339" s="34"/>
    </row>
    <row r="340" spans="1:6" s="33" customFormat="1" ht="12.5" x14ac:dyDescent="0.25">
      <c r="A340" s="36"/>
      <c r="B340" s="35"/>
      <c r="C340" s="35"/>
      <c r="D340" s="34"/>
      <c r="E340" s="34"/>
      <c r="F340" s="34"/>
    </row>
    <row r="341" spans="1:6" s="33" customFormat="1" ht="12.5" x14ac:dyDescent="0.25">
      <c r="A341" s="36"/>
      <c r="B341" s="35"/>
      <c r="C341" s="35"/>
      <c r="D341" s="34"/>
      <c r="E341" s="34"/>
      <c r="F341" s="34"/>
    </row>
    <row r="342" spans="1:6" s="33" customFormat="1" ht="12.5" x14ac:dyDescent="0.25">
      <c r="A342" s="36"/>
      <c r="B342" s="35"/>
      <c r="C342" s="35"/>
      <c r="D342" s="34"/>
      <c r="E342" s="34"/>
      <c r="F342" s="34"/>
    </row>
    <row r="343" spans="1:6" s="33" customFormat="1" ht="12.5" x14ac:dyDescent="0.25">
      <c r="A343" s="36"/>
      <c r="B343" s="35"/>
      <c r="C343" s="35"/>
      <c r="D343" s="34"/>
      <c r="E343" s="34"/>
      <c r="F343" s="34"/>
    </row>
    <row r="344" spans="1:6" s="33" customFormat="1" ht="12.5" x14ac:dyDescent="0.25">
      <c r="A344" s="36"/>
      <c r="B344" s="35"/>
      <c r="C344" s="35"/>
      <c r="D344" s="34"/>
      <c r="E344" s="34"/>
      <c r="F344" s="34"/>
    </row>
    <row r="345" spans="1:6" s="33" customFormat="1" ht="12.5" x14ac:dyDescent="0.25">
      <c r="A345" s="36"/>
      <c r="B345" s="35"/>
      <c r="C345" s="35"/>
      <c r="D345" s="34"/>
      <c r="E345" s="34"/>
      <c r="F345" s="34"/>
    </row>
    <row r="346" spans="1:6" s="33" customFormat="1" ht="12.5" x14ac:dyDescent="0.25">
      <c r="A346" s="36"/>
      <c r="B346" s="35"/>
      <c r="C346" s="35"/>
      <c r="D346" s="34"/>
      <c r="E346" s="34"/>
      <c r="F346" s="34"/>
    </row>
    <row r="347" spans="1:6" s="33" customFormat="1" ht="12.5" x14ac:dyDescent="0.25">
      <c r="A347" s="36"/>
      <c r="B347" s="35"/>
      <c r="C347" s="35"/>
      <c r="D347" s="34"/>
      <c r="E347" s="34"/>
      <c r="F347" s="34"/>
    </row>
    <row r="348" spans="1:6" s="33" customFormat="1" ht="12.5" x14ac:dyDescent="0.25">
      <c r="A348" s="36"/>
      <c r="B348" s="35"/>
      <c r="C348" s="35"/>
      <c r="D348" s="34"/>
      <c r="E348" s="34"/>
      <c r="F348" s="34"/>
    </row>
    <row r="349" spans="1:6" s="33" customFormat="1" ht="12.5" x14ac:dyDescent="0.25">
      <c r="A349" s="36"/>
      <c r="B349" s="35"/>
      <c r="C349" s="35"/>
      <c r="D349" s="34"/>
      <c r="E349" s="34"/>
      <c r="F349" s="34"/>
    </row>
    <row r="350" spans="1:6" s="33" customFormat="1" ht="12.5" x14ac:dyDescent="0.25">
      <c r="A350" s="36"/>
      <c r="B350" s="35"/>
      <c r="C350" s="35"/>
      <c r="D350" s="34"/>
      <c r="E350" s="34"/>
      <c r="F350" s="34"/>
    </row>
    <row r="351" spans="1:6" s="33" customFormat="1" ht="12.5" x14ac:dyDescent="0.25">
      <c r="A351" s="36"/>
      <c r="B351" s="35"/>
      <c r="C351" s="35"/>
      <c r="D351" s="34"/>
      <c r="E351" s="34"/>
      <c r="F351" s="34"/>
    </row>
    <row r="352" spans="1:6" s="33" customFormat="1" ht="12.5" x14ac:dyDescent="0.25">
      <c r="A352" s="36"/>
      <c r="B352" s="35"/>
      <c r="C352" s="35"/>
      <c r="D352" s="34"/>
      <c r="E352" s="34"/>
      <c r="F352" s="34"/>
    </row>
    <row r="353" spans="1:6" s="33" customFormat="1" ht="12.5" x14ac:dyDescent="0.25">
      <c r="A353" s="38"/>
      <c r="B353" s="37"/>
      <c r="C353" s="35"/>
      <c r="D353" s="34"/>
      <c r="E353" s="34"/>
      <c r="F353" s="34"/>
    </row>
    <row r="354" spans="1:6" s="33" customFormat="1" ht="12.5" x14ac:dyDescent="0.25">
      <c r="A354" s="38"/>
      <c r="B354" s="37"/>
      <c r="C354" s="35"/>
      <c r="D354" s="34"/>
      <c r="E354" s="34"/>
      <c r="F354" s="34"/>
    </row>
    <row r="355" spans="1:6" s="33" customFormat="1" ht="12.5" x14ac:dyDescent="0.25">
      <c r="A355" s="38"/>
      <c r="B355" s="37"/>
      <c r="C355" s="35"/>
      <c r="D355" s="34"/>
      <c r="E355" s="34"/>
      <c r="F355" s="34"/>
    </row>
    <row r="356" spans="1:6" s="33" customFormat="1" ht="12.5" x14ac:dyDescent="0.25">
      <c r="A356" s="36"/>
      <c r="B356" s="35"/>
      <c r="C356" s="35"/>
      <c r="D356" s="34"/>
      <c r="E356" s="34"/>
      <c r="F356" s="34"/>
    </row>
    <row r="357" spans="1:6" s="33" customFormat="1" ht="12.5" x14ac:dyDescent="0.25">
      <c r="A357" s="36"/>
      <c r="B357" s="35"/>
      <c r="C357" s="35"/>
      <c r="D357" s="34"/>
      <c r="E357" s="34"/>
      <c r="F357" s="34"/>
    </row>
    <row r="358" spans="1:6" s="33" customFormat="1" ht="12.5" x14ac:dyDescent="0.25">
      <c r="A358" s="36"/>
      <c r="B358" s="35"/>
      <c r="C358" s="35"/>
      <c r="D358" s="34"/>
      <c r="E358" s="34"/>
      <c r="F358" s="34"/>
    </row>
    <row r="359" spans="1:6" s="33" customFormat="1" ht="12.5" x14ac:dyDescent="0.25">
      <c r="A359" s="36"/>
      <c r="B359" s="35"/>
      <c r="C359" s="35"/>
      <c r="D359" s="34"/>
      <c r="E359" s="34"/>
      <c r="F359" s="34"/>
    </row>
    <row r="360" spans="1:6" s="33" customFormat="1" ht="12.5" x14ac:dyDescent="0.25">
      <c r="A360" s="36"/>
      <c r="B360" s="35"/>
      <c r="C360" s="35"/>
      <c r="D360" s="34"/>
      <c r="E360" s="34"/>
      <c r="F360" s="34"/>
    </row>
    <row r="361" spans="1:6" s="33" customFormat="1" ht="12.5" x14ac:dyDescent="0.25">
      <c r="A361" s="36"/>
      <c r="B361" s="35"/>
      <c r="C361" s="35"/>
      <c r="D361" s="34"/>
      <c r="E361" s="34"/>
      <c r="F361" s="34"/>
    </row>
    <row r="362" spans="1:6" s="33" customFormat="1" ht="12.5" x14ac:dyDescent="0.25">
      <c r="A362" s="36"/>
      <c r="B362" s="35"/>
      <c r="C362" s="35"/>
      <c r="D362" s="34"/>
      <c r="E362" s="34"/>
      <c r="F362" s="34"/>
    </row>
    <row r="363" spans="1:6" s="33" customFormat="1" ht="12.5" x14ac:dyDescent="0.25">
      <c r="A363" s="36"/>
      <c r="B363" s="35"/>
      <c r="C363" s="35"/>
      <c r="D363" s="34"/>
      <c r="E363" s="34"/>
      <c r="F363" s="34"/>
    </row>
    <row r="364" spans="1:6" s="33" customFormat="1" ht="12.5" x14ac:dyDescent="0.25">
      <c r="A364" s="36"/>
      <c r="B364" s="35"/>
      <c r="C364" s="35"/>
      <c r="D364" s="34"/>
      <c r="E364" s="34"/>
      <c r="F364" s="34"/>
    </row>
    <row r="365" spans="1:6" s="33" customFormat="1" ht="12.5" x14ac:dyDescent="0.25">
      <c r="A365" s="36"/>
      <c r="B365" s="35"/>
      <c r="C365" s="35"/>
      <c r="D365" s="34"/>
      <c r="E365" s="34"/>
      <c r="F365" s="34"/>
    </row>
    <row r="366" spans="1:6" s="33" customFormat="1" ht="12.5" x14ac:dyDescent="0.25">
      <c r="A366" s="36"/>
      <c r="B366" s="35"/>
      <c r="C366" s="35"/>
      <c r="D366" s="34"/>
      <c r="E366" s="34"/>
      <c r="F366" s="34"/>
    </row>
    <row r="367" spans="1:6" s="33" customFormat="1" ht="12.5" x14ac:dyDescent="0.25">
      <c r="A367" s="36"/>
      <c r="B367" s="35"/>
      <c r="C367" s="35"/>
      <c r="D367" s="34"/>
      <c r="E367" s="34"/>
      <c r="F367" s="34"/>
    </row>
    <row r="368" spans="1:6" s="33" customFormat="1" ht="12.5" x14ac:dyDescent="0.25">
      <c r="A368" s="36"/>
      <c r="B368" s="35"/>
      <c r="C368" s="35"/>
      <c r="D368" s="34"/>
      <c r="E368" s="34"/>
      <c r="F368" s="34"/>
    </row>
    <row r="369" spans="1:6" s="33" customFormat="1" ht="12.5" x14ac:dyDescent="0.25">
      <c r="A369" s="36"/>
      <c r="B369" s="35"/>
      <c r="C369" s="35"/>
      <c r="D369" s="34"/>
      <c r="E369" s="34"/>
      <c r="F369" s="34"/>
    </row>
    <row r="370" spans="1:6" s="33" customFormat="1" ht="12.5" x14ac:dyDescent="0.25">
      <c r="A370" s="36"/>
      <c r="B370" s="35"/>
      <c r="C370" s="35"/>
      <c r="D370" s="34"/>
      <c r="E370" s="34"/>
      <c r="F370" s="34"/>
    </row>
  </sheetData>
  <printOptions gridLines="1"/>
  <pageMargins left="0.78740157480314965" right="0.75" top="0.98425196850393704" bottom="0.98425196850393704" header="0.59055118110236227" footer="0.59055118110236227"/>
  <pageSetup paperSize="9" orientation="portrait" horizontalDpi="300" verticalDpi="300" r:id="rId1"/>
  <headerFooter alignWithMargins="0">
    <oddHeader>&amp;L
              Opis postavke                                      Enota         Količina             Cena/enoto        Skupaj</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C8223-71F2-44B3-B774-D6200C1E23DB}">
  <dimension ref="A1:F207"/>
  <sheetViews>
    <sheetView topLeftCell="A151" zoomScaleNormal="100" zoomScaleSheetLayoutView="100" workbookViewId="0">
      <selection activeCell="F155" sqref="F155"/>
    </sheetView>
  </sheetViews>
  <sheetFormatPr defaultColWidth="9.1796875" defaultRowHeight="13" x14ac:dyDescent="0.3"/>
  <cols>
    <col min="1" max="1" width="6.1796875" style="4" customWidth="1"/>
    <col min="2" max="2" width="31.7265625" style="3" customWidth="1"/>
    <col min="3" max="3" width="9.1796875" style="3" customWidth="1"/>
    <col min="4" max="5" width="13.26953125" style="2" customWidth="1"/>
    <col min="6" max="6" width="13.7265625" style="2" customWidth="1"/>
    <col min="7" max="16384" width="9.1796875" style="1"/>
  </cols>
  <sheetData>
    <row r="1" spans="1:6" s="33" customFormat="1" x14ac:dyDescent="0.3">
      <c r="A1" s="36"/>
      <c r="B1" s="110" t="s">
        <v>967</v>
      </c>
      <c r="C1" s="35"/>
      <c r="D1" s="34"/>
      <c r="E1" s="34"/>
      <c r="F1" s="34"/>
    </row>
    <row r="2" spans="1:6" s="33" customFormat="1" x14ac:dyDescent="0.3">
      <c r="A2" s="36"/>
      <c r="B2" s="110" t="s">
        <v>966</v>
      </c>
      <c r="C2" s="35"/>
      <c r="D2" s="34"/>
      <c r="E2" s="34"/>
      <c r="F2" s="34"/>
    </row>
    <row r="3" spans="1:6" s="33" customFormat="1" x14ac:dyDescent="0.3">
      <c r="A3" s="36"/>
      <c r="B3" s="110" t="s">
        <v>965</v>
      </c>
      <c r="C3" s="35"/>
      <c r="D3" s="34"/>
      <c r="E3" s="34"/>
      <c r="F3" s="34"/>
    </row>
    <row r="4" spans="1:6" s="33" customFormat="1" x14ac:dyDescent="0.3">
      <c r="A4" s="36"/>
      <c r="B4" s="110"/>
      <c r="C4" s="35"/>
      <c r="D4" s="34"/>
      <c r="E4" s="34"/>
      <c r="F4" s="34"/>
    </row>
    <row r="5" spans="1:6" s="33" customFormat="1" x14ac:dyDescent="0.3">
      <c r="A5" s="36"/>
      <c r="B5" s="63" t="s">
        <v>1017</v>
      </c>
      <c r="C5" s="35"/>
      <c r="D5" s="34"/>
      <c r="E5" s="34"/>
      <c r="F5" s="34"/>
    </row>
    <row r="6" spans="1:6" s="33" customFormat="1" x14ac:dyDescent="0.3">
      <c r="A6" s="36"/>
      <c r="B6" s="44"/>
      <c r="C6" s="35"/>
      <c r="D6" s="34"/>
      <c r="E6" s="34"/>
      <c r="F6" s="34"/>
    </row>
    <row r="7" spans="1:6" s="33" customFormat="1" x14ac:dyDescent="0.3">
      <c r="A7" s="47" t="s">
        <v>963</v>
      </c>
      <c r="B7" s="47" t="s">
        <v>962</v>
      </c>
      <c r="C7" s="47" t="s">
        <v>961</v>
      </c>
      <c r="D7" s="46" t="s">
        <v>960</v>
      </c>
      <c r="E7" s="46" t="s">
        <v>959</v>
      </c>
      <c r="F7" s="46" t="s">
        <v>958</v>
      </c>
    </row>
    <row r="8" spans="1:6" s="33" customFormat="1" x14ac:dyDescent="0.3">
      <c r="A8" s="43" t="s">
        <v>446</v>
      </c>
      <c r="B8" s="44" t="s">
        <v>957</v>
      </c>
      <c r="C8" s="35"/>
      <c r="D8" s="34"/>
      <c r="E8" s="34"/>
      <c r="F8" s="34"/>
    </row>
    <row r="9" spans="1:6" s="33" customFormat="1" ht="12.5" x14ac:dyDescent="0.25">
      <c r="A9" s="36" t="s">
        <v>443</v>
      </c>
      <c r="B9" s="35" t="s">
        <v>1016</v>
      </c>
      <c r="C9" s="35"/>
      <c r="D9" s="34"/>
      <c r="E9" s="34"/>
      <c r="F9" s="34"/>
    </row>
    <row r="10" spans="1:6" s="33" customFormat="1" x14ac:dyDescent="0.3">
      <c r="A10" s="36"/>
      <c r="B10" s="44" t="s">
        <v>1015</v>
      </c>
      <c r="C10" s="35"/>
      <c r="D10" s="34"/>
      <c r="E10" s="34"/>
      <c r="F10" s="34"/>
    </row>
    <row r="11" spans="1:6" s="33" customFormat="1" ht="12.5" x14ac:dyDescent="0.25">
      <c r="A11" s="36"/>
      <c r="B11" s="35" t="s">
        <v>999</v>
      </c>
      <c r="C11" s="35"/>
      <c r="D11" s="34"/>
      <c r="E11" s="34"/>
      <c r="F11" s="34"/>
    </row>
    <row r="12" spans="1:6" s="33" customFormat="1" ht="12.5" x14ac:dyDescent="0.25">
      <c r="A12" s="36"/>
      <c r="B12" s="35" t="s">
        <v>998</v>
      </c>
      <c r="C12" s="35"/>
      <c r="D12" s="34"/>
      <c r="E12" s="34"/>
      <c r="F12" s="34"/>
    </row>
    <row r="13" spans="1:6" s="33" customFormat="1" ht="12.5" x14ac:dyDescent="0.25">
      <c r="A13" s="36"/>
      <c r="B13" s="35" t="s">
        <v>997</v>
      </c>
      <c r="C13" s="35"/>
      <c r="D13" s="34"/>
      <c r="E13" s="34"/>
      <c r="F13" s="34"/>
    </row>
    <row r="14" spans="1:6" s="33" customFormat="1" ht="12.5" x14ac:dyDescent="0.25">
      <c r="A14" s="36"/>
      <c r="B14" s="35" t="s">
        <v>996</v>
      </c>
      <c r="C14" s="35"/>
      <c r="D14" s="34"/>
      <c r="E14" s="34"/>
      <c r="F14" s="34"/>
    </row>
    <row r="15" spans="1:6" s="33" customFormat="1" ht="12.5" x14ac:dyDescent="0.25">
      <c r="A15" s="36"/>
      <c r="B15" s="35" t="s">
        <v>995</v>
      </c>
      <c r="C15" s="35"/>
      <c r="D15" s="34"/>
      <c r="E15" s="34"/>
      <c r="F15" s="34"/>
    </row>
    <row r="16" spans="1:6" s="33" customFormat="1" ht="12.5" x14ac:dyDescent="0.25">
      <c r="A16" s="36"/>
      <c r="B16" s="35" t="s">
        <v>994</v>
      </c>
      <c r="C16" s="35"/>
      <c r="D16" s="34"/>
      <c r="E16" s="34"/>
      <c r="F16" s="34"/>
    </row>
    <row r="17" spans="1:6" s="33" customFormat="1" ht="12.5" x14ac:dyDescent="0.25">
      <c r="A17" s="36"/>
      <c r="B17" s="35" t="s">
        <v>993</v>
      </c>
      <c r="C17" s="35"/>
      <c r="D17" s="34"/>
      <c r="E17" s="34"/>
      <c r="F17" s="34"/>
    </row>
    <row r="18" spans="1:6" s="33" customFormat="1" ht="12.5" x14ac:dyDescent="0.25">
      <c r="A18" s="36"/>
      <c r="B18" s="35" t="s">
        <v>992</v>
      </c>
      <c r="C18" s="35"/>
      <c r="D18" s="34"/>
      <c r="E18" s="34"/>
      <c r="F18" s="34"/>
    </row>
    <row r="19" spans="1:6" s="33" customFormat="1" ht="12.5" x14ac:dyDescent="0.25">
      <c r="A19" s="36"/>
      <c r="B19" s="35" t="s">
        <v>1014</v>
      </c>
      <c r="C19" s="35"/>
      <c r="D19" s="34"/>
      <c r="E19" s="34"/>
      <c r="F19" s="34"/>
    </row>
    <row r="20" spans="1:6" s="33" customFormat="1" ht="12.5" x14ac:dyDescent="0.25">
      <c r="A20" s="36"/>
      <c r="B20" s="35" t="s">
        <v>1013</v>
      </c>
      <c r="C20" s="35"/>
      <c r="D20" s="34"/>
      <c r="E20" s="34"/>
      <c r="F20" s="34"/>
    </row>
    <row r="21" spans="1:6" s="33" customFormat="1" ht="12.5" x14ac:dyDescent="0.25">
      <c r="A21" s="36"/>
      <c r="B21" s="35" t="s">
        <v>1012</v>
      </c>
      <c r="C21" s="35"/>
      <c r="D21" s="34"/>
      <c r="E21" s="34"/>
      <c r="F21" s="34"/>
    </row>
    <row r="22" spans="1:6" s="33" customFormat="1" ht="12.5" x14ac:dyDescent="0.25">
      <c r="A22" s="36"/>
      <c r="B22" s="35" t="s">
        <v>989</v>
      </c>
      <c r="C22" s="35"/>
      <c r="D22" s="34"/>
      <c r="E22" s="34"/>
      <c r="F22" s="34"/>
    </row>
    <row r="23" spans="1:6" s="33" customFormat="1" ht="12.5" x14ac:dyDescent="0.25">
      <c r="A23" s="36"/>
      <c r="B23" s="35" t="s">
        <v>988</v>
      </c>
      <c r="C23" s="35"/>
      <c r="D23" s="34"/>
      <c r="E23" s="34"/>
      <c r="F23" s="34"/>
    </row>
    <row r="24" spans="1:6" s="33" customFormat="1" ht="12.5" x14ac:dyDescent="0.25">
      <c r="A24" s="36"/>
      <c r="B24" s="35" t="s">
        <v>987</v>
      </c>
      <c r="C24" s="35"/>
      <c r="D24" s="34"/>
      <c r="E24" s="34"/>
      <c r="F24" s="34"/>
    </row>
    <row r="25" spans="1:6" s="33" customFormat="1" ht="12.5" x14ac:dyDescent="0.25">
      <c r="A25" s="36"/>
      <c r="B25" s="35" t="s">
        <v>986</v>
      </c>
      <c r="C25" s="35"/>
      <c r="D25" s="34"/>
      <c r="E25" s="34"/>
      <c r="F25" s="34"/>
    </row>
    <row r="26" spans="1:6" s="33" customFormat="1" ht="12.5" x14ac:dyDescent="0.25">
      <c r="A26" s="36"/>
      <c r="B26" s="35" t="s">
        <v>985</v>
      </c>
      <c r="C26" s="35"/>
      <c r="D26" s="34"/>
      <c r="E26" s="34"/>
      <c r="F26" s="34"/>
    </row>
    <row r="27" spans="1:6" s="33" customFormat="1" ht="12.5" x14ac:dyDescent="0.25">
      <c r="A27" s="36"/>
      <c r="B27" s="35" t="s">
        <v>1011</v>
      </c>
      <c r="C27" s="35"/>
      <c r="D27" s="34"/>
      <c r="E27" s="34"/>
      <c r="F27" s="34"/>
    </row>
    <row r="28" spans="1:6" s="33" customFormat="1" ht="12.5" x14ac:dyDescent="0.25">
      <c r="A28" s="36"/>
      <c r="B28" s="35" t="s">
        <v>1010</v>
      </c>
      <c r="C28" s="35"/>
      <c r="D28" s="34"/>
      <c r="E28" s="34"/>
      <c r="F28" s="34"/>
    </row>
    <row r="29" spans="1:6" s="33" customFormat="1" ht="12.5" x14ac:dyDescent="0.25">
      <c r="A29" s="36"/>
      <c r="B29" s="35" t="s">
        <v>1009</v>
      </c>
      <c r="C29" s="35"/>
      <c r="D29" s="34"/>
      <c r="E29" s="34"/>
      <c r="F29" s="34"/>
    </row>
    <row r="30" spans="1:6" s="33" customFormat="1" ht="12.5" x14ac:dyDescent="0.25">
      <c r="A30" s="36"/>
      <c r="B30" s="35" t="s">
        <v>1008</v>
      </c>
      <c r="C30" s="35"/>
      <c r="D30" s="34"/>
      <c r="E30" s="34"/>
      <c r="F30" s="34"/>
    </row>
    <row r="31" spans="1:6" s="33" customFormat="1" ht="12.5" x14ac:dyDescent="0.25">
      <c r="A31" s="36"/>
      <c r="B31" s="35" t="s">
        <v>1007</v>
      </c>
      <c r="C31" s="35"/>
      <c r="D31" s="34"/>
      <c r="E31" s="34"/>
      <c r="F31" s="34"/>
    </row>
    <row r="32" spans="1:6" s="33" customFormat="1" ht="12.5" x14ac:dyDescent="0.25">
      <c r="A32" s="36"/>
      <c r="B32" s="35" t="s">
        <v>1006</v>
      </c>
      <c r="C32" s="35"/>
      <c r="D32" s="34"/>
      <c r="E32" s="34"/>
      <c r="F32" s="34"/>
    </row>
    <row r="33" spans="1:6" s="33" customFormat="1" ht="12.5" x14ac:dyDescent="0.25">
      <c r="A33" s="36"/>
      <c r="B33" s="35" t="s">
        <v>1005</v>
      </c>
      <c r="C33" s="35"/>
      <c r="D33" s="34"/>
      <c r="E33" s="34"/>
      <c r="F33" s="34"/>
    </row>
    <row r="34" spans="1:6" s="33" customFormat="1" ht="12.5" x14ac:dyDescent="0.25">
      <c r="A34" s="36"/>
      <c r="B34" s="35" t="s">
        <v>978</v>
      </c>
      <c r="C34" s="35"/>
      <c r="D34" s="34"/>
      <c r="E34" s="34"/>
      <c r="F34" s="34"/>
    </row>
    <row r="35" spans="1:6" s="33" customFormat="1" ht="12.5" x14ac:dyDescent="0.25">
      <c r="A35" s="36"/>
      <c r="B35" s="35" t="s">
        <v>977</v>
      </c>
      <c r="C35" s="35"/>
      <c r="D35" s="34"/>
      <c r="E35" s="34"/>
      <c r="F35" s="34"/>
    </row>
    <row r="36" spans="1:6" s="33" customFormat="1" ht="12.5" x14ac:dyDescent="0.25">
      <c r="A36" s="36"/>
      <c r="B36" s="35" t="s">
        <v>976</v>
      </c>
      <c r="C36" s="35"/>
      <c r="D36" s="34"/>
      <c r="E36" s="34"/>
      <c r="F36" s="34"/>
    </row>
    <row r="37" spans="1:6" s="33" customFormat="1" x14ac:dyDescent="0.3">
      <c r="A37" s="36"/>
      <c r="B37" s="33" t="s">
        <v>910</v>
      </c>
      <c r="C37" s="35"/>
      <c r="D37" s="34"/>
      <c r="E37" s="34"/>
      <c r="F37" s="34"/>
    </row>
    <row r="38" spans="1:6" s="33" customFormat="1" x14ac:dyDescent="0.3">
      <c r="A38" s="36"/>
      <c r="B38" s="45" t="s">
        <v>1004</v>
      </c>
      <c r="C38" s="35"/>
      <c r="D38" s="34"/>
      <c r="E38" s="34"/>
      <c r="F38" s="34"/>
    </row>
    <row r="39" spans="1:6" s="33" customFormat="1" ht="12.5" x14ac:dyDescent="0.25">
      <c r="A39" s="36"/>
      <c r="B39" s="33" t="s">
        <v>1003</v>
      </c>
      <c r="C39" s="35"/>
      <c r="D39" s="34"/>
      <c r="E39" s="34"/>
      <c r="F39" s="34"/>
    </row>
    <row r="40" spans="1:6" s="33" customFormat="1" ht="12.5" x14ac:dyDescent="0.25">
      <c r="A40" s="36"/>
      <c r="B40" s="33" t="s">
        <v>1002</v>
      </c>
      <c r="C40" s="35"/>
      <c r="D40" s="34"/>
      <c r="E40" s="34"/>
      <c r="F40" s="34"/>
    </row>
    <row r="41" spans="1:6" s="33" customFormat="1" ht="12.5" x14ac:dyDescent="0.25">
      <c r="A41" s="36"/>
      <c r="B41" s="33" t="s">
        <v>1001</v>
      </c>
      <c r="C41" s="35"/>
      <c r="D41" s="34"/>
      <c r="E41" s="34"/>
      <c r="F41" s="34"/>
    </row>
    <row r="42" spans="1:6" s="33" customFormat="1" ht="12.5" x14ac:dyDescent="0.25">
      <c r="A42" s="36"/>
      <c r="B42" s="35" t="s">
        <v>906</v>
      </c>
      <c r="C42" s="85" t="s">
        <v>7</v>
      </c>
      <c r="D42" s="87">
        <v>2</v>
      </c>
      <c r="E42" s="87"/>
      <c r="F42" s="87">
        <f>D42*E42</f>
        <v>0</v>
      </c>
    </row>
    <row r="43" spans="1:6" s="33" customFormat="1" ht="12.5" x14ac:dyDescent="0.25">
      <c r="A43" s="36" t="s">
        <v>441</v>
      </c>
      <c r="B43" s="35" t="s">
        <v>953</v>
      </c>
      <c r="C43" s="35"/>
      <c r="D43" s="34"/>
      <c r="E43" s="34"/>
      <c r="F43" s="34"/>
    </row>
    <row r="44" spans="1:6" s="33" customFormat="1" x14ac:dyDescent="0.3">
      <c r="A44" s="36"/>
      <c r="B44" s="44" t="s">
        <v>1000</v>
      </c>
      <c r="C44" s="35"/>
      <c r="D44" s="34"/>
      <c r="E44" s="34"/>
      <c r="F44" s="34"/>
    </row>
    <row r="45" spans="1:6" s="33" customFormat="1" ht="12.5" x14ac:dyDescent="0.25">
      <c r="A45" s="36"/>
      <c r="B45" s="35" t="s">
        <v>999</v>
      </c>
      <c r="C45" s="35"/>
      <c r="D45" s="34"/>
      <c r="E45" s="34"/>
      <c r="F45" s="34"/>
    </row>
    <row r="46" spans="1:6" s="33" customFormat="1" ht="12.5" x14ac:dyDescent="0.25">
      <c r="A46" s="36"/>
      <c r="B46" s="35" t="s">
        <v>998</v>
      </c>
      <c r="C46" s="35"/>
      <c r="D46" s="34"/>
      <c r="E46" s="34"/>
      <c r="F46" s="34"/>
    </row>
    <row r="47" spans="1:6" s="33" customFormat="1" ht="12.5" x14ac:dyDescent="0.25">
      <c r="A47" s="36"/>
      <c r="B47" s="35" t="s">
        <v>997</v>
      </c>
      <c r="C47" s="35"/>
      <c r="D47" s="34"/>
      <c r="E47" s="34"/>
      <c r="F47" s="34"/>
    </row>
    <row r="48" spans="1:6" s="33" customFormat="1" ht="12.5" x14ac:dyDescent="0.25">
      <c r="A48" s="36"/>
      <c r="B48" s="35" t="s">
        <v>996</v>
      </c>
      <c r="C48" s="35"/>
      <c r="D48" s="34"/>
      <c r="E48" s="34"/>
      <c r="F48" s="34"/>
    </row>
    <row r="49" spans="1:6" s="33" customFormat="1" ht="12.5" x14ac:dyDescent="0.25">
      <c r="A49" s="36"/>
      <c r="B49" s="35" t="s">
        <v>995</v>
      </c>
      <c r="C49" s="35"/>
      <c r="D49" s="34"/>
      <c r="E49" s="34"/>
      <c r="F49" s="34"/>
    </row>
    <row r="50" spans="1:6" s="33" customFormat="1" ht="12.5" x14ac:dyDescent="0.25">
      <c r="A50" s="36"/>
      <c r="B50" s="35" t="s">
        <v>994</v>
      </c>
      <c r="C50" s="35"/>
      <c r="D50" s="34"/>
      <c r="E50" s="34"/>
      <c r="F50" s="34"/>
    </row>
    <row r="51" spans="1:6" s="33" customFormat="1" ht="12.5" x14ac:dyDescent="0.25">
      <c r="A51" s="36"/>
      <c r="B51" s="35" t="s">
        <v>993</v>
      </c>
      <c r="C51" s="35"/>
      <c r="D51" s="34"/>
      <c r="E51" s="34"/>
      <c r="F51" s="34"/>
    </row>
    <row r="52" spans="1:6" s="33" customFormat="1" ht="12.5" x14ac:dyDescent="0.25">
      <c r="A52" s="36"/>
      <c r="B52" s="35" t="s">
        <v>992</v>
      </c>
      <c r="C52" s="35"/>
      <c r="D52" s="34"/>
      <c r="E52" s="34"/>
      <c r="F52" s="34"/>
    </row>
    <row r="53" spans="1:6" s="33" customFormat="1" ht="12.5" x14ac:dyDescent="0.25">
      <c r="A53" s="36"/>
      <c r="B53" s="35" t="s">
        <v>991</v>
      </c>
      <c r="C53" s="35"/>
      <c r="D53" s="34"/>
      <c r="E53" s="34"/>
      <c r="F53" s="34"/>
    </row>
    <row r="54" spans="1:6" s="33" customFormat="1" ht="12.5" x14ac:dyDescent="0.25">
      <c r="A54" s="36"/>
      <c r="B54" s="35" t="s">
        <v>990</v>
      </c>
      <c r="C54" s="35"/>
      <c r="D54" s="34"/>
      <c r="E54" s="34"/>
      <c r="F54" s="34"/>
    </row>
    <row r="55" spans="1:6" s="33" customFormat="1" ht="12.5" x14ac:dyDescent="0.25">
      <c r="A55" s="36"/>
      <c r="B55" s="35" t="s">
        <v>989</v>
      </c>
      <c r="C55" s="35"/>
      <c r="D55" s="34"/>
      <c r="E55" s="34"/>
      <c r="F55" s="34"/>
    </row>
    <row r="56" spans="1:6" s="33" customFormat="1" ht="12.5" x14ac:dyDescent="0.25">
      <c r="A56" s="36"/>
      <c r="B56" s="35" t="s">
        <v>988</v>
      </c>
      <c r="C56" s="35"/>
      <c r="D56" s="34"/>
      <c r="E56" s="34"/>
      <c r="F56" s="34"/>
    </row>
    <row r="57" spans="1:6" s="33" customFormat="1" ht="12.5" x14ac:dyDescent="0.25">
      <c r="A57" s="36"/>
      <c r="B57" s="35" t="s">
        <v>987</v>
      </c>
      <c r="C57" s="35"/>
      <c r="D57" s="34"/>
      <c r="E57" s="34"/>
      <c r="F57" s="34"/>
    </row>
    <row r="58" spans="1:6" s="33" customFormat="1" ht="12.5" x14ac:dyDescent="0.25">
      <c r="A58" s="36"/>
      <c r="B58" s="35" t="s">
        <v>986</v>
      </c>
      <c r="C58" s="35"/>
      <c r="D58" s="34"/>
      <c r="E58" s="34"/>
      <c r="F58" s="34"/>
    </row>
    <row r="59" spans="1:6" s="33" customFormat="1" ht="12.5" x14ac:dyDescent="0.25">
      <c r="A59" s="36"/>
      <c r="B59" s="35" t="s">
        <v>985</v>
      </c>
      <c r="C59" s="35"/>
      <c r="D59" s="34"/>
      <c r="E59" s="34"/>
      <c r="F59" s="34"/>
    </row>
    <row r="60" spans="1:6" s="33" customFormat="1" ht="12.5" x14ac:dyDescent="0.25">
      <c r="A60" s="36"/>
      <c r="B60" s="35" t="s">
        <v>984</v>
      </c>
      <c r="C60" s="35"/>
      <c r="D60" s="34"/>
      <c r="E60" s="34"/>
      <c r="F60" s="34"/>
    </row>
    <row r="61" spans="1:6" s="33" customFormat="1" ht="12.5" x14ac:dyDescent="0.25">
      <c r="A61" s="36"/>
      <c r="B61" s="49" t="s">
        <v>983</v>
      </c>
      <c r="C61" s="35"/>
      <c r="D61" s="34"/>
      <c r="E61" s="34"/>
      <c r="F61" s="34"/>
    </row>
    <row r="62" spans="1:6" s="33" customFormat="1" ht="12.5" x14ac:dyDescent="0.25">
      <c r="A62" s="36"/>
      <c r="B62" s="35" t="s">
        <v>982</v>
      </c>
      <c r="C62" s="35"/>
      <c r="D62" s="34"/>
      <c r="E62" s="34"/>
      <c r="F62" s="34"/>
    </row>
    <row r="63" spans="1:6" s="33" customFormat="1" ht="12.5" x14ac:dyDescent="0.25">
      <c r="A63" s="36"/>
      <c r="B63" s="35" t="s">
        <v>981</v>
      </c>
      <c r="C63" s="35"/>
      <c r="D63" s="34"/>
      <c r="E63" s="34"/>
      <c r="F63" s="34"/>
    </row>
    <row r="64" spans="1:6" s="33" customFormat="1" ht="12.5" x14ac:dyDescent="0.25">
      <c r="A64" s="36"/>
      <c r="B64" s="35" t="s">
        <v>980</v>
      </c>
      <c r="C64" s="35"/>
      <c r="D64" s="34"/>
      <c r="E64" s="34"/>
      <c r="F64" s="34"/>
    </row>
    <row r="65" spans="1:6" s="33" customFormat="1" ht="12.5" x14ac:dyDescent="0.25">
      <c r="A65" s="36"/>
      <c r="B65" s="35" t="s">
        <v>979</v>
      </c>
      <c r="C65" s="35"/>
      <c r="D65" s="34"/>
      <c r="E65" s="34"/>
      <c r="F65" s="34"/>
    </row>
    <row r="66" spans="1:6" s="33" customFormat="1" ht="12.5" x14ac:dyDescent="0.25">
      <c r="A66" s="36"/>
      <c r="B66" s="35" t="s">
        <v>978</v>
      </c>
      <c r="C66" s="35"/>
      <c r="D66" s="34"/>
      <c r="E66" s="34"/>
      <c r="F66" s="34"/>
    </row>
    <row r="67" spans="1:6" s="33" customFormat="1" ht="12.5" x14ac:dyDescent="0.25">
      <c r="A67" s="36"/>
      <c r="B67" s="35" t="s">
        <v>977</v>
      </c>
      <c r="C67" s="35"/>
      <c r="D67" s="34"/>
      <c r="E67" s="34"/>
      <c r="F67" s="34"/>
    </row>
    <row r="68" spans="1:6" s="33" customFormat="1" ht="12.5" x14ac:dyDescent="0.25">
      <c r="A68" s="36"/>
      <c r="B68" s="35" t="s">
        <v>976</v>
      </c>
      <c r="C68" s="35"/>
      <c r="D68" s="34"/>
      <c r="E68" s="34"/>
      <c r="F68" s="34"/>
    </row>
    <row r="69" spans="1:6" s="33" customFormat="1" x14ac:dyDescent="0.3">
      <c r="A69" s="36"/>
      <c r="B69" s="33" t="s">
        <v>910</v>
      </c>
      <c r="C69" s="35"/>
      <c r="D69" s="34"/>
      <c r="E69" s="34"/>
      <c r="F69" s="34"/>
    </row>
    <row r="70" spans="1:6" s="33" customFormat="1" x14ac:dyDescent="0.3">
      <c r="A70" s="36"/>
      <c r="B70" s="45" t="s">
        <v>975</v>
      </c>
      <c r="C70" s="35"/>
      <c r="D70" s="34"/>
      <c r="E70" s="34"/>
      <c r="F70" s="34"/>
    </row>
    <row r="71" spans="1:6" s="45" customFormat="1" x14ac:dyDescent="0.3">
      <c r="A71" s="43"/>
      <c r="B71" s="33" t="s">
        <v>974</v>
      </c>
      <c r="C71" s="44"/>
      <c r="D71" s="48"/>
      <c r="E71" s="48"/>
      <c r="F71" s="48"/>
    </row>
    <row r="72" spans="1:6" s="45" customFormat="1" x14ac:dyDescent="0.3">
      <c r="A72" s="43"/>
      <c r="B72" s="33" t="s">
        <v>908</v>
      </c>
      <c r="C72" s="44"/>
      <c r="D72" s="48"/>
      <c r="E72" s="48"/>
      <c r="F72" s="48"/>
    </row>
    <row r="73" spans="1:6" s="45" customFormat="1" x14ac:dyDescent="0.3">
      <c r="A73" s="43"/>
      <c r="B73" s="33" t="s">
        <v>948</v>
      </c>
      <c r="C73" s="44"/>
      <c r="D73" s="48"/>
      <c r="E73" s="48"/>
      <c r="F73" s="48"/>
    </row>
    <row r="74" spans="1:6" s="33" customFormat="1" ht="12.5" x14ac:dyDescent="0.25">
      <c r="A74" s="36"/>
      <c r="B74" s="35" t="s">
        <v>906</v>
      </c>
      <c r="C74" s="85" t="s">
        <v>7</v>
      </c>
      <c r="D74" s="87">
        <v>5</v>
      </c>
      <c r="E74" s="87"/>
      <c r="F74" s="87">
        <f>D74*E74</f>
        <v>0</v>
      </c>
    </row>
    <row r="75" spans="1:6" s="33" customFormat="1" ht="12.5" x14ac:dyDescent="0.25">
      <c r="A75" s="36" t="s">
        <v>438</v>
      </c>
      <c r="B75" s="35" t="s">
        <v>905</v>
      </c>
      <c r="C75" s="35"/>
      <c r="D75" s="34"/>
      <c r="E75" s="34"/>
      <c r="F75" s="34"/>
    </row>
    <row r="76" spans="1:6" s="33" customFormat="1" ht="12.5" x14ac:dyDescent="0.25">
      <c r="A76" s="36"/>
      <c r="B76" s="35" t="s">
        <v>904</v>
      </c>
      <c r="C76" s="35"/>
      <c r="D76" s="34"/>
      <c r="E76" s="34"/>
      <c r="F76" s="34"/>
    </row>
    <row r="77" spans="1:6" s="33" customFormat="1" thickBot="1" x14ac:dyDescent="0.3">
      <c r="A77" s="36"/>
      <c r="B77" s="35" t="s">
        <v>903</v>
      </c>
      <c r="C77" s="85" t="s">
        <v>565</v>
      </c>
      <c r="D77" s="87">
        <v>1</v>
      </c>
      <c r="E77" s="87"/>
      <c r="F77" s="87">
        <f>D77*E77</f>
        <v>0</v>
      </c>
    </row>
    <row r="78" spans="1:6" s="33" customFormat="1" ht="13.5" thickBot="1" x14ac:dyDescent="0.35">
      <c r="A78" s="43"/>
      <c r="B78" s="106" t="s">
        <v>902</v>
      </c>
      <c r="C78" s="142"/>
      <c r="D78" s="143"/>
      <c r="E78" s="143"/>
      <c r="F78" s="144">
        <f>SUM(F8:F77)</f>
        <v>0</v>
      </c>
    </row>
    <row r="79" spans="1:6" s="33" customFormat="1" x14ac:dyDescent="0.3">
      <c r="A79" s="43"/>
      <c r="B79" s="35"/>
      <c r="C79" s="35"/>
      <c r="D79" s="34"/>
      <c r="E79" s="34"/>
      <c r="F79" s="34"/>
    </row>
    <row r="80" spans="1:6" s="33" customFormat="1" x14ac:dyDescent="0.3">
      <c r="A80" s="43"/>
      <c r="B80" s="35"/>
      <c r="C80" s="35"/>
      <c r="D80" s="34"/>
      <c r="E80" s="34"/>
      <c r="F80" s="34"/>
    </row>
    <row r="81" spans="1:6" s="33" customFormat="1" x14ac:dyDescent="0.3">
      <c r="A81" s="43" t="s">
        <v>357</v>
      </c>
      <c r="B81" s="44" t="s">
        <v>843</v>
      </c>
      <c r="C81" s="35"/>
      <c r="D81" s="34"/>
      <c r="E81" s="34"/>
      <c r="F81" s="34"/>
    </row>
    <row r="82" spans="1:6" s="33" customFormat="1" ht="12.5" x14ac:dyDescent="0.25">
      <c r="A82" s="36" t="s">
        <v>354</v>
      </c>
      <c r="B82" s="35" t="s">
        <v>842</v>
      </c>
      <c r="C82" s="35"/>
      <c r="D82" s="34"/>
      <c r="E82" s="34"/>
      <c r="F82" s="34"/>
    </row>
    <row r="83" spans="1:6" s="33" customFormat="1" ht="12.5" x14ac:dyDescent="0.25">
      <c r="A83" s="36"/>
      <c r="B83" s="35" t="s">
        <v>841</v>
      </c>
      <c r="C83" s="35"/>
      <c r="D83" s="34"/>
      <c r="E83" s="34"/>
      <c r="F83" s="34"/>
    </row>
    <row r="84" spans="1:6" s="33" customFormat="1" ht="12.5" x14ac:dyDescent="0.25">
      <c r="A84" s="36"/>
      <c r="B84" s="35" t="s">
        <v>840</v>
      </c>
      <c r="C84" s="35"/>
      <c r="D84" s="34"/>
      <c r="E84" s="34"/>
      <c r="F84" s="34"/>
    </row>
    <row r="85" spans="1:6" s="33" customFormat="1" ht="12.5" x14ac:dyDescent="0.25">
      <c r="A85" s="36"/>
      <c r="B85" s="35" t="s">
        <v>839</v>
      </c>
      <c r="C85" s="35"/>
      <c r="D85" s="34"/>
      <c r="E85" s="34"/>
      <c r="F85" s="34"/>
    </row>
    <row r="86" spans="1:6" s="33" customFormat="1" ht="12.5" x14ac:dyDescent="0.25">
      <c r="A86" s="36"/>
      <c r="B86" s="35" t="s">
        <v>838</v>
      </c>
      <c r="C86" s="35"/>
      <c r="D86" s="34"/>
      <c r="E86" s="34"/>
      <c r="F86" s="34"/>
    </row>
    <row r="87" spans="1:6" s="33" customFormat="1" ht="12.5" x14ac:dyDescent="0.25">
      <c r="A87" s="36"/>
      <c r="B87" s="35" t="s">
        <v>837</v>
      </c>
      <c r="C87" s="35" t="s">
        <v>13</v>
      </c>
      <c r="D87" s="34">
        <v>185</v>
      </c>
      <c r="E87" s="34"/>
      <c r="F87" s="34">
        <f>D87*E87</f>
        <v>0</v>
      </c>
    </row>
    <row r="88" spans="1:6" s="33" customFormat="1" ht="12.5" x14ac:dyDescent="0.25">
      <c r="A88" s="36" t="s">
        <v>351</v>
      </c>
      <c r="B88" s="35" t="s">
        <v>836</v>
      </c>
      <c r="C88" s="35"/>
      <c r="D88" s="34"/>
      <c r="E88" s="34"/>
      <c r="F88" s="34"/>
    </row>
    <row r="89" spans="1:6" s="33" customFormat="1" ht="12.5" x14ac:dyDescent="0.25">
      <c r="A89" s="36"/>
      <c r="B89" s="35" t="s">
        <v>835</v>
      </c>
      <c r="C89" s="35"/>
      <c r="D89" s="34"/>
      <c r="E89" s="34"/>
      <c r="F89" s="34"/>
    </row>
    <row r="90" spans="1:6" s="33" customFormat="1" ht="12.5" x14ac:dyDescent="0.25">
      <c r="A90" s="36"/>
      <c r="B90" s="35" t="s">
        <v>834</v>
      </c>
      <c r="C90" s="35"/>
      <c r="D90" s="34"/>
      <c r="E90" s="34"/>
      <c r="F90" s="34"/>
    </row>
    <row r="91" spans="1:6" s="33" customFormat="1" ht="12.5" x14ac:dyDescent="0.25">
      <c r="A91" s="36"/>
      <c r="B91" s="35" t="s">
        <v>833</v>
      </c>
      <c r="C91" s="35" t="s">
        <v>7</v>
      </c>
      <c r="D91" s="34">
        <v>7</v>
      </c>
      <c r="E91" s="34"/>
      <c r="F91" s="34">
        <f>D91*E91</f>
        <v>0</v>
      </c>
    </row>
    <row r="92" spans="1:6" s="33" customFormat="1" ht="12.5" x14ac:dyDescent="0.25">
      <c r="A92" s="36" t="s">
        <v>347</v>
      </c>
      <c r="B92" s="35" t="s">
        <v>832</v>
      </c>
      <c r="C92" s="35"/>
      <c r="D92" s="34"/>
      <c r="E92" s="34"/>
      <c r="F92" s="34"/>
    </row>
    <row r="93" spans="1:6" s="33" customFormat="1" thickBot="1" x14ac:dyDescent="0.3">
      <c r="A93" s="36"/>
      <c r="B93" s="35" t="s">
        <v>831</v>
      </c>
      <c r="C93" s="35" t="s">
        <v>7</v>
      </c>
      <c r="D93" s="34">
        <v>7</v>
      </c>
      <c r="E93" s="34"/>
      <c r="F93" s="34">
        <f>D93*E93</f>
        <v>0</v>
      </c>
    </row>
    <row r="94" spans="1:6" s="33" customFormat="1" ht="13.5" thickBot="1" x14ac:dyDescent="0.35">
      <c r="A94" s="43"/>
      <c r="B94" s="106" t="s">
        <v>830</v>
      </c>
      <c r="C94" s="107"/>
      <c r="D94" s="108"/>
      <c r="E94" s="108"/>
      <c r="F94" s="109">
        <f>SUM(F81:F93)</f>
        <v>0</v>
      </c>
    </row>
    <row r="95" spans="1:6" s="33" customFormat="1" x14ac:dyDescent="0.3">
      <c r="A95" s="43"/>
      <c r="B95" s="35"/>
      <c r="C95" s="35"/>
      <c r="D95" s="34"/>
      <c r="E95" s="34"/>
      <c r="F95" s="34"/>
    </row>
    <row r="96" spans="1:6" s="33" customFormat="1" x14ac:dyDescent="0.3">
      <c r="A96" s="43" t="s">
        <v>284</v>
      </c>
      <c r="B96" s="44" t="s">
        <v>619</v>
      </c>
      <c r="C96" s="35"/>
      <c r="D96" s="34"/>
      <c r="E96" s="34"/>
      <c r="F96" s="34"/>
    </row>
    <row r="97" spans="1:6" s="33" customFormat="1" ht="12.5" x14ac:dyDescent="0.25">
      <c r="A97" s="36" t="s">
        <v>281</v>
      </c>
      <c r="B97" s="35" t="s">
        <v>829</v>
      </c>
      <c r="C97" s="35"/>
      <c r="D97" s="34"/>
      <c r="E97" s="34"/>
      <c r="F97" s="34"/>
    </row>
    <row r="98" spans="1:6" s="33" customFormat="1" ht="12.5" x14ac:dyDescent="0.25">
      <c r="A98" s="36"/>
      <c r="B98" s="35" t="s">
        <v>828</v>
      </c>
      <c r="C98" s="35" t="s">
        <v>13</v>
      </c>
      <c r="D98" s="34">
        <v>190</v>
      </c>
      <c r="E98" s="34"/>
      <c r="F98" s="34">
        <f>D98*E98</f>
        <v>0</v>
      </c>
    </row>
    <row r="99" spans="1:6" s="33" customFormat="1" ht="12.5" x14ac:dyDescent="0.25">
      <c r="A99" s="36" t="s">
        <v>276</v>
      </c>
      <c r="B99" s="35" t="s">
        <v>827</v>
      </c>
      <c r="C99" s="35"/>
      <c r="D99" s="34"/>
      <c r="E99" s="34"/>
      <c r="F99" s="34"/>
    </row>
    <row r="100" spans="1:6" s="33" customFormat="1" ht="12.5" x14ac:dyDescent="0.25">
      <c r="A100" s="36"/>
      <c r="B100" s="35" t="s">
        <v>826</v>
      </c>
      <c r="C100" s="35"/>
      <c r="D100" s="34"/>
      <c r="E100" s="34"/>
      <c r="F100" s="34"/>
    </row>
    <row r="101" spans="1:6" s="33" customFormat="1" ht="12.5" x14ac:dyDescent="0.25">
      <c r="A101" s="36"/>
      <c r="B101" s="35" t="s">
        <v>825</v>
      </c>
      <c r="C101" s="35"/>
      <c r="D101" s="34"/>
      <c r="E101" s="34"/>
      <c r="F101" s="34"/>
    </row>
    <row r="102" spans="1:6" s="33" customFormat="1" ht="12.5" x14ac:dyDescent="0.25">
      <c r="A102" s="36"/>
      <c r="B102" s="35" t="s">
        <v>824</v>
      </c>
      <c r="C102" s="35" t="s">
        <v>240</v>
      </c>
      <c r="D102" s="34">
        <v>95</v>
      </c>
      <c r="E102" s="34"/>
      <c r="F102" s="34">
        <f>D102*E102</f>
        <v>0</v>
      </c>
    </row>
    <row r="103" spans="1:6" s="33" customFormat="1" ht="12.5" x14ac:dyDescent="0.25">
      <c r="A103" s="36" t="s">
        <v>273</v>
      </c>
      <c r="B103" s="35" t="s">
        <v>973</v>
      </c>
      <c r="C103" s="35"/>
      <c r="D103" s="34"/>
      <c r="E103" s="34"/>
      <c r="F103" s="34"/>
    </row>
    <row r="104" spans="1:6" s="33" customFormat="1" ht="12.5" x14ac:dyDescent="0.25">
      <c r="A104" s="36"/>
      <c r="B104" s="35" t="s">
        <v>821</v>
      </c>
      <c r="C104" s="35"/>
      <c r="D104" s="34"/>
      <c r="E104" s="34"/>
      <c r="F104" s="34"/>
    </row>
    <row r="105" spans="1:6" s="33" customFormat="1" ht="12.5" x14ac:dyDescent="0.25">
      <c r="A105" s="36"/>
      <c r="B105" s="35" t="s">
        <v>820</v>
      </c>
      <c r="C105" s="35" t="s">
        <v>240</v>
      </c>
      <c r="D105" s="34">
        <v>12</v>
      </c>
      <c r="E105" s="34"/>
      <c r="F105" s="34">
        <f>D105*E105</f>
        <v>0</v>
      </c>
    </row>
    <row r="106" spans="1:6" s="33" customFormat="1" ht="12.5" x14ac:dyDescent="0.25">
      <c r="A106" s="36" t="s">
        <v>266</v>
      </c>
      <c r="B106" s="35" t="s">
        <v>814</v>
      </c>
      <c r="C106" s="35"/>
      <c r="D106" s="34"/>
      <c r="E106" s="34"/>
      <c r="F106" s="34"/>
    </row>
    <row r="107" spans="1:6" s="33" customFormat="1" ht="12.5" x14ac:dyDescent="0.25">
      <c r="A107" s="36"/>
      <c r="B107" s="35" t="s">
        <v>813</v>
      </c>
      <c r="C107" s="35"/>
      <c r="D107" s="34"/>
      <c r="E107" s="34"/>
      <c r="F107" s="34"/>
    </row>
    <row r="108" spans="1:6" s="33" customFormat="1" ht="12.5" x14ac:dyDescent="0.25">
      <c r="A108" s="36"/>
      <c r="B108" s="35" t="s">
        <v>812</v>
      </c>
      <c r="C108" s="35" t="s">
        <v>240</v>
      </c>
      <c r="D108" s="34">
        <v>95</v>
      </c>
      <c r="E108" s="34"/>
      <c r="F108" s="34">
        <f>D108*E108</f>
        <v>0</v>
      </c>
    </row>
    <row r="109" spans="1:6" s="33" customFormat="1" ht="12.5" x14ac:dyDescent="0.25">
      <c r="A109" s="36" t="s">
        <v>259</v>
      </c>
      <c r="B109" s="35" t="s">
        <v>972</v>
      </c>
      <c r="C109" s="35" t="s">
        <v>54</v>
      </c>
      <c r="D109" s="34">
        <v>10</v>
      </c>
      <c r="E109" s="34"/>
      <c r="F109" s="34">
        <f>D109*E109</f>
        <v>0</v>
      </c>
    </row>
    <row r="110" spans="1:6" s="33" customFormat="1" ht="12.5" x14ac:dyDescent="0.25">
      <c r="A110" s="36" t="s">
        <v>255</v>
      </c>
      <c r="B110" s="35" t="s">
        <v>971</v>
      </c>
      <c r="C110" s="35"/>
      <c r="D110" s="34"/>
      <c r="E110" s="34"/>
      <c r="F110" s="34"/>
    </row>
    <row r="111" spans="1:6" s="33" customFormat="1" ht="12.5" x14ac:dyDescent="0.25">
      <c r="A111" s="36"/>
      <c r="B111" s="35" t="s">
        <v>970</v>
      </c>
      <c r="C111" s="35"/>
      <c r="D111" s="34"/>
      <c r="E111" s="34"/>
      <c r="F111" s="34"/>
    </row>
    <row r="112" spans="1:6" s="33" customFormat="1" thickBot="1" x14ac:dyDescent="0.3">
      <c r="A112" s="36"/>
      <c r="B112" s="35" t="s">
        <v>969</v>
      </c>
      <c r="C112" s="35" t="s">
        <v>7</v>
      </c>
      <c r="D112" s="34">
        <v>7</v>
      </c>
      <c r="E112" s="34"/>
      <c r="F112" s="34">
        <f>D112*E112</f>
        <v>0</v>
      </c>
    </row>
    <row r="113" spans="1:6" s="33" customFormat="1" ht="13.5" thickBot="1" x14ac:dyDescent="0.35">
      <c r="A113" s="43"/>
      <c r="B113" s="106" t="s">
        <v>776</v>
      </c>
      <c r="C113" s="107"/>
      <c r="D113" s="108"/>
      <c r="E113" s="108"/>
      <c r="F113" s="109">
        <f>SUM(F96:F112)</f>
        <v>0</v>
      </c>
    </row>
    <row r="114" spans="1:6" s="33" customFormat="1" x14ac:dyDescent="0.3">
      <c r="A114" s="43"/>
      <c r="B114" s="35"/>
      <c r="C114" s="35"/>
      <c r="D114" s="34"/>
      <c r="E114" s="34"/>
      <c r="F114" s="34"/>
    </row>
    <row r="115" spans="1:6" s="33" customFormat="1" x14ac:dyDescent="0.3">
      <c r="A115" s="43" t="s">
        <v>231</v>
      </c>
      <c r="B115" s="44" t="s">
        <v>31</v>
      </c>
      <c r="C115" s="35"/>
      <c r="D115" s="34"/>
      <c r="E115" s="34"/>
      <c r="F115" s="34"/>
    </row>
    <row r="116" spans="1:6" s="33" customFormat="1" ht="12.5" x14ac:dyDescent="0.25">
      <c r="A116" s="36" t="s">
        <v>228</v>
      </c>
      <c r="B116" s="35" t="s">
        <v>775</v>
      </c>
      <c r="C116" s="35"/>
      <c r="D116" s="34"/>
      <c r="E116" s="34"/>
      <c r="F116" s="34"/>
    </row>
    <row r="117" spans="1:6" s="33" customFormat="1" ht="12.5" x14ac:dyDescent="0.25">
      <c r="A117" s="36"/>
      <c r="B117" s="35" t="s">
        <v>774</v>
      </c>
      <c r="C117" s="35"/>
      <c r="D117" s="34"/>
      <c r="E117" s="34"/>
      <c r="F117" s="34"/>
    </row>
    <row r="118" spans="1:6" s="33" customFormat="1" ht="13.9" customHeight="1" x14ac:dyDescent="0.25">
      <c r="A118" s="36"/>
      <c r="B118" s="35" t="s">
        <v>773</v>
      </c>
      <c r="C118" s="35" t="s">
        <v>24</v>
      </c>
      <c r="D118" s="34">
        <v>18</v>
      </c>
      <c r="E118" s="65">
        <v>55</v>
      </c>
      <c r="F118" s="65">
        <f>D118*E118</f>
        <v>990</v>
      </c>
    </row>
    <row r="119" spans="1:6" s="33" customFormat="1" ht="12.5" x14ac:dyDescent="0.25">
      <c r="A119" s="36" t="s">
        <v>223</v>
      </c>
      <c r="B119" s="35" t="s">
        <v>772</v>
      </c>
      <c r="C119" s="35"/>
      <c r="D119" s="34"/>
      <c r="E119" s="34"/>
      <c r="F119" s="34"/>
    </row>
    <row r="120" spans="1:6" s="33" customFormat="1" ht="12.5" x14ac:dyDescent="0.25">
      <c r="A120" s="36"/>
      <c r="B120" s="35" t="s">
        <v>771</v>
      </c>
      <c r="C120" s="35" t="s">
        <v>24</v>
      </c>
      <c r="D120" s="34">
        <v>20</v>
      </c>
      <c r="E120" s="65">
        <v>55</v>
      </c>
      <c r="F120" s="65">
        <f>D120*E120</f>
        <v>1100</v>
      </c>
    </row>
    <row r="121" spans="1:6" s="33" customFormat="1" ht="12.5" x14ac:dyDescent="0.25">
      <c r="A121" s="36" t="s">
        <v>221</v>
      </c>
      <c r="B121" s="35" t="s">
        <v>770</v>
      </c>
      <c r="C121" s="35"/>
      <c r="D121" s="34"/>
      <c r="E121" s="34"/>
      <c r="F121" s="34"/>
    </row>
    <row r="122" spans="1:6" s="33" customFormat="1" ht="12.5" x14ac:dyDescent="0.25">
      <c r="A122" s="36"/>
      <c r="B122" s="35" t="s">
        <v>769</v>
      </c>
      <c r="C122" s="35"/>
      <c r="D122" s="34"/>
      <c r="E122" s="34"/>
      <c r="F122" s="34"/>
    </row>
    <row r="123" spans="1:6" s="33" customFormat="1" ht="12.5" x14ac:dyDescent="0.25">
      <c r="A123" s="36"/>
      <c r="B123" s="35" t="s">
        <v>768</v>
      </c>
      <c r="C123" s="35" t="s">
        <v>745</v>
      </c>
      <c r="D123" s="34">
        <v>1</v>
      </c>
      <c r="E123" s="34"/>
      <c r="F123" s="34"/>
    </row>
    <row r="124" spans="1:6" s="33" customFormat="1" ht="12.5" x14ac:dyDescent="0.25">
      <c r="A124" s="36" t="s">
        <v>216</v>
      </c>
      <c r="B124" s="35" t="s">
        <v>766</v>
      </c>
      <c r="C124" s="35"/>
      <c r="D124" s="34"/>
      <c r="E124" s="34"/>
      <c r="F124" s="34"/>
    </row>
    <row r="125" spans="1:6" s="33" customFormat="1" ht="12.5" x14ac:dyDescent="0.25">
      <c r="A125" s="36"/>
      <c r="B125" s="35" t="s">
        <v>765</v>
      </c>
      <c r="C125" s="35" t="s">
        <v>745</v>
      </c>
      <c r="D125" s="34">
        <v>1</v>
      </c>
      <c r="E125" s="34"/>
      <c r="F125" s="34"/>
    </row>
    <row r="126" spans="1:6" s="33" customFormat="1" ht="12.5" x14ac:dyDescent="0.25">
      <c r="A126" s="36" t="s">
        <v>209</v>
      </c>
      <c r="B126" s="35" t="s">
        <v>763</v>
      </c>
      <c r="C126" s="35"/>
      <c r="D126" s="34"/>
      <c r="E126" s="34"/>
      <c r="F126" s="34"/>
    </row>
    <row r="127" spans="1:6" s="33" customFormat="1" thickBot="1" x14ac:dyDescent="0.3">
      <c r="A127" s="36"/>
      <c r="B127" s="35" t="s">
        <v>762</v>
      </c>
      <c r="C127" s="35" t="s">
        <v>24</v>
      </c>
      <c r="D127" s="34">
        <v>10</v>
      </c>
      <c r="E127" s="65">
        <v>55</v>
      </c>
      <c r="F127" s="65">
        <f>D127*E127</f>
        <v>550</v>
      </c>
    </row>
    <row r="128" spans="1:6" s="33" customFormat="1" ht="13.5" thickBot="1" x14ac:dyDescent="0.35">
      <c r="A128" s="43"/>
      <c r="B128" s="106" t="s">
        <v>6</v>
      </c>
      <c r="C128" s="107"/>
      <c r="D128" s="108"/>
      <c r="E128" s="108"/>
      <c r="F128" s="109">
        <f>SUM(F115:F127)</f>
        <v>2640</v>
      </c>
    </row>
    <row r="129" spans="1:6" s="33" customFormat="1" x14ac:dyDescent="0.3">
      <c r="A129" s="43"/>
      <c r="B129" s="35"/>
      <c r="C129" s="35"/>
      <c r="D129" s="34"/>
      <c r="E129" s="34"/>
      <c r="F129" s="34"/>
    </row>
    <row r="130" spans="1:6" s="33" customFormat="1" x14ac:dyDescent="0.3">
      <c r="A130" s="43" t="s">
        <v>133</v>
      </c>
      <c r="B130" s="44" t="s">
        <v>760</v>
      </c>
      <c r="C130" s="35"/>
      <c r="D130" s="34"/>
      <c r="E130" s="34"/>
      <c r="F130" s="34"/>
    </row>
    <row r="131" spans="1:6" s="33" customFormat="1" ht="12.5" x14ac:dyDescent="0.25">
      <c r="A131" s="36" t="s">
        <v>131</v>
      </c>
      <c r="B131" s="35" t="s">
        <v>758</v>
      </c>
      <c r="C131" s="35"/>
      <c r="D131" s="34"/>
      <c r="E131" s="34"/>
      <c r="F131" s="34"/>
    </row>
    <row r="132" spans="1:6" s="33" customFormat="1" ht="12.5" x14ac:dyDescent="0.25">
      <c r="A132" s="36"/>
      <c r="B132" s="35" t="s">
        <v>757</v>
      </c>
      <c r="C132" s="35"/>
      <c r="D132" s="34"/>
      <c r="E132" s="34"/>
      <c r="F132" s="34"/>
    </row>
    <row r="133" spans="1:6" s="33" customFormat="1" ht="12.5" x14ac:dyDescent="0.25">
      <c r="A133" s="36"/>
      <c r="B133" s="35" t="s">
        <v>968</v>
      </c>
      <c r="C133" s="35" t="s">
        <v>745</v>
      </c>
      <c r="D133" s="34">
        <v>1</v>
      </c>
      <c r="E133" s="34">
        <f>SUM(F145:F149)*0.03</f>
        <v>0</v>
      </c>
      <c r="F133" s="34">
        <f>D133*E133</f>
        <v>0</v>
      </c>
    </row>
    <row r="134" spans="1:6" s="33" customFormat="1" ht="12.5" x14ac:dyDescent="0.25">
      <c r="A134" s="36" t="s">
        <v>126</v>
      </c>
      <c r="B134" s="35" t="s">
        <v>755</v>
      </c>
      <c r="C134" s="35" t="s">
        <v>745</v>
      </c>
      <c r="D134" s="34">
        <v>1</v>
      </c>
      <c r="E134" s="34"/>
      <c r="F134" s="34">
        <f>D134*E134</f>
        <v>0</v>
      </c>
    </row>
    <row r="135" spans="1:6" s="33" customFormat="1" ht="12.5" x14ac:dyDescent="0.25">
      <c r="A135" s="36" t="s">
        <v>121</v>
      </c>
      <c r="B135" s="35" t="s">
        <v>753</v>
      </c>
      <c r="C135" s="35" t="s">
        <v>745</v>
      </c>
      <c r="D135" s="34">
        <v>1</v>
      </c>
      <c r="E135" s="34"/>
      <c r="F135" s="34">
        <f>D135*E135</f>
        <v>0</v>
      </c>
    </row>
    <row r="136" spans="1:6" s="33" customFormat="1" ht="12.5" x14ac:dyDescent="0.25">
      <c r="A136" s="36" t="s">
        <v>115</v>
      </c>
      <c r="B136" s="35" t="s">
        <v>751</v>
      </c>
      <c r="C136" s="35" t="s">
        <v>745</v>
      </c>
      <c r="D136" s="34">
        <v>1</v>
      </c>
      <c r="E136" s="34"/>
      <c r="F136" s="34">
        <f>D136*E136</f>
        <v>0</v>
      </c>
    </row>
    <row r="137" spans="1:6" s="33" customFormat="1" ht="12.5" x14ac:dyDescent="0.25">
      <c r="A137" s="36" t="s">
        <v>110</v>
      </c>
      <c r="B137" s="35" t="s">
        <v>749</v>
      </c>
      <c r="C137" s="35"/>
      <c r="D137" s="34"/>
      <c r="E137" s="34"/>
      <c r="F137" s="34"/>
    </row>
    <row r="138" spans="1:6" s="33" customFormat="1" ht="12.5" x14ac:dyDescent="0.25">
      <c r="A138" s="36"/>
      <c r="B138" s="35" t="s">
        <v>748</v>
      </c>
      <c r="C138" s="35"/>
      <c r="D138" s="34"/>
      <c r="E138" s="34"/>
      <c r="F138" s="34"/>
    </row>
    <row r="139" spans="1:6" s="33" customFormat="1" ht="12.5" x14ac:dyDescent="0.25">
      <c r="A139" s="36"/>
      <c r="B139" s="35" t="s">
        <v>747</v>
      </c>
      <c r="C139" s="35"/>
      <c r="D139" s="34"/>
      <c r="E139" s="34"/>
      <c r="F139" s="34"/>
    </row>
    <row r="140" spans="1:6" s="33" customFormat="1" thickBot="1" x14ac:dyDescent="0.3">
      <c r="A140" s="36"/>
      <c r="B140" s="35" t="s">
        <v>746</v>
      </c>
      <c r="C140" s="35" t="s">
        <v>745</v>
      </c>
      <c r="D140" s="34">
        <v>1</v>
      </c>
      <c r="E140" s="34">
        <f>SUM(F145:F149)*0.1</f>
        <v>0</v>
      </c>
      <c r="F140" s="34">
        <f>D140*E140</f>
        <v>0</v>
      </c>
    </row>
    <row r="141" spans="1:6" s="33" customFormat="1" ht="13.5" thickBot="1" x14ac:dyDescent="0.35">
      <c r="A141" s="43"/>
      <c r="B141" s="106" t="s">
        <v>744</v>
      </c>
      <c r="C141" s="107"/>
      <c r="D141" s="108"/>
      <c r="E141" s="108"/>
      <c r="F141" s="109">
        <f>SUM(F130:F140)</f>
        <v>0</v>
      </c>
    </row>
    <row r="142" spans="1:6" s="33" customFormat="1" x14ac:dyDescent="0.3">
      <c r="A142" s="43"/>
      <c r="B142" s="35"/>
      <c r="C142" s="35"/>
      <c r="D142" s="34"/>
      <c r="E142" s="34"/>
      <c r="F142" s="34"/>
    </row>
    <row r="143" spans="1:6" s="33" customFormat="1" ht="11.25" customHeight="1" x14ac:dyDescent="0.3">
      <c r="A143" s="43"/>
      <c r="B143" s="44" t="s">
        <v>5</v>
      </c>
      <c r="C143" s="35"/>
      <c r="D143" s="34"/>
      <c r="E143" s="34"/>
      <c r="F143" s="34"/>
    </row>
    <row r="144" spans="1:6" s="33" customFormat="1" x14ac:dyDescent="0.3">
      <c r="A144" s="43"/>
      <c r="B144" s="44"/>
      <c r="C144" s="35"/>
      <c r="D144" s="34"/>
      <c r="E144" s="34"/>
      <c r="F144" s="34"/>
    </row>
    <row r="145" spans="1:6" s="33" customFormat="1" ht="12.5" x14ac:dyDescent="0.25">
      <c r="A145" s="38" t="str">
        <f>A8</f>
        <v>1.00</v>
      </c>
      <c r="B145" s="37" t="str">
        <f>B8</f>
        <v>RAZSVETLJAVA</v>
      </c>
      <c r="C145" s="35"/>
      <c r="D145" s="34"/>
      <c r="E145" s="34"/>
      <c r="F145" s="34">
        <f>F78</f>
        <v>0</v>
      </c>
    </row>
    <row r="146" spans="1:6" s="33" customFormat="1" ht="12.5" x14ac:dyDescent="0.25">
      <c r="A146" s="38"/>
      <c r="B146" s="37"/>
      <c r="C146" s="35"/>
      <c r="D146" s="34"/>
      <c r="E146" s="34"/>
      <c r="F146" s="34"/>
    </row>
    <row r="147" spans="1:6" s="33" customFormat="1" ht="12.5" x14ac:dyDescent="0.25">
      <c r="A147" s="38" t="str">
        <f>A81</f>
        <v>2.00</v>
      </c>
      <c r="B147" s="37" t="str">
        <f>B81</f>
        <v>STRELOVODNA NAPRAVA</v>
      </c>
      <c r="C147" s="35"/>
      <c r="D147" s="34"/>
      <c r="E147" s="34"/>
      <c r="F147" s="34">
        <f>F94</f>
        <v>0</v>
      </c>
    </row>
    <row r="148" spans="1:6" s="33" customFormat="1" ht="12.5" x14ac:dyDescent="0.25">
      <c r="A148" s="38"/>
      <c r="B148" s="37"/>
      <c r="C148" s="35"/>
      <c r="D148" s="34"/>
      <c r="E148" s="34"/>
      <c r="F148" s="34"/>
    </row>
    <row r="149" spans="1:6" s="33" customFormat="1" ht="12.5" x14ac:dyDescent="0.25">
      <c r="A149" s="38" t="str">
        <f>A96</f>
        <v>3.00</v>
      </c>
      <c r="B149" s="37" t="str">
        <f>B96</f>
        <v>GRADBENA DELA</v>
      </c>
      <c r="C149" s="35"/>
      <c r="D149" s="34"/>
      <c r="E149" s="34"/>
      <c r="F149" s="34">
        <f>F113</f>
        <v>0</v>
      </c>
    </row>
    <row r="150" spans="1:6" s="33" customFormat="1" ht="12.5" x14ac:dyDescent="0.25">
      <c r="A150" s="38"/>
      <c r="B150" s="37"/>
      <c r="C150" s="35"/>
      <c r="D150" s="34"/>
      <c r="E150" s="34"/>
      <c r="F150" s="34"/>
    </row>
    <row r="151" spans="1:6" s="33" customFormat="1" ht="12.5" x14ac:dyDescent="0.25">
      <c r="A151" s="38" t="str">
        <f>A115</f>
        <v>4.00</v>
      </c>
      <c r="B151" s="37" t="str">
        <f>B115</f>
        <v>TUJE STORITVE</v>
      </c>
      <c r="C151" s="35"/>
      <c r="D151" s="34"/>
      <c r="E151" s="34"/>
      <c r="F151" s="34">
        <f>F128</f>
        <v>2640</v>
      </c>
    </row>
    <row r="152" spans="1:6" s="33" customFormat="1" ht="12.5" x14ac:dyDescent="0.25">
      <c r="A152" s="38"/>
      <c r="B152" s="37"/>
      <c r="C152" s="35"/>
      <c r="D152" s="34"/>
      <c r="E152" s="34"/>
      <c r="F152" s="34"/>
    </row>
    <row r="153" spans="1:6" s="33" customFormat="1" ht="12.5" x14ac:dyDescent="0.25">
      <c r="A153" s="38" t="str">
        <f>A130</f>
        <v>5.00</v>
      </c>
      <c r="B153" s="37" t="str">
        <f>B130</f>
        <v>OSTALO</v>
      </c>
      <c r="C153" s="35"/>
      <c r="D153" s="34"/>
      <c r="E153" s="34"/>
      <c r="F153" s="34">
        <f>F141</f>
        <v>0</v>
      </c>
    </row>
    <row r="154" spans="1:6" s="33" customFormat="1" thickBot="1" x14ac:dyDescent="0.3">
      <c r="A154" s="38"/>
      <c r="B154" s="37"/>
      <c r="C154" s="35"/>
      <c r="D154" s="34"/>
      <c r="E154" s="34"/>
      <c r="F154" s="34"/>
    </row>
    <row r="155" spans="1:6" s="33" customFormat="1" ht="13.5" thickBot="1" x14ac:dyDescent="0.35">
      <c r="A155" s="43"/>
      <c r="B155" s="106" t="s">
        <v>0</v>
      </c>
      <c r="C155" s="107"/>
      <c r="D155" s="108"/>
      <c r="E155" s="108"/>
      <c r="F155" s="109">
        <f>SUM(F143:F154)</f>
        <v>2640</v>
      </c>
    </row>
    <row r="156" spans="1:6" s="33" customFormat="1" ht="13.5" thickBot="1" x14ac:dyDescent="0.35">
      <c r="A156" s="43"/>
      <c r="B156" s="35" t="s">
        <v>1</v>
      </c>
      <c r="C156" s="35"/>
      <c r="D156" s="34"/>
      <c r="E156" s="34"/>
      <c r="F156" s="34">
        <f>F155*0.22</f>
        <v>580.79999999999995</v>
      </c>
    </row>
    <row r="157" spans="1:6" s="33" customFormat="1" ht="13.5" thickBot="1" x14ac:dyDescent="0.35">
      <c r="A157" s="43"/>
      <c r="B157" s="42" t="s">
        <v>4</v>
      </c>
      <c r="C157" s="41"/>
      <c r="D157" s="40"/>
      <c r="E157" s="40"/>
      <c r="F157" s="39">
        <f>SUM(F155:F156)</f>
        <v>3220.8</v>
      </c>
    </row>
    <row r="158" spans="1:6" s="33" customFormat="1" ht="12.5" x14ac:dyDescent="0.25">
      <c r="A158" s="36"/>
      <c r="B158" s="35"/>
      <c r="C158" s="35"/>
      <c r="D158" s="34"/>
      <c r="E158" s="34"/>
      <c r="F158" s="34"/>
    </row>
    <row r="159" spans="1:6" s="33" customFormat="1" ht="46" x14ac:dyDescent="0.25">
      <c r="A159" s="36"/>
      <c r="B159" s="139" t="s">
        <v>1135</v>
      </c>
      <c r="C159" s="35"/>
      <c r="D159" s="34"/>
      <c r="E159" s="34"/>
      <c r="F159" s="34"/>
    </row>
    <row r="160" spans="1:6" s="33" customFormat="1" ht="12.5" x14ac:dyDescent="0.25">
      <c r="A160" s="36"/>
      <c r="B160" s="35"/>
      <c r="C160" s="35"/>
      <c r="D160" s="34"/>
      <c r="E160" s="34"/>
      <c r="F160" s="34"/>
    </row>
    <row r="161" spans="1:6" s="33" customFormat="1" ht="12.5" x14ac:dyDescent="0.25">
      <c r="A161" s="36"/>
      <c r="B161" s="35"/>
      <c r="C161" s="35"/>
      <c r="D161" s="34"/>
      <c r="E161" s="34"/>
      <c r="F161" s="34"/>
    </row>
    <row r="162" spans="1:6" s="33" customFormat="1" ht="12.5" x14ac:dyDescent="0.25">
      <c r="A162" s="36"/>
      <c r="B162" s="35"/>
      <c r="C162" s="35"/>
      <c r="D162" s="34"/>
      <c r="E162" s="34"/>
      <c r="F162" s="34"/>
    </row>
    <row r="163" spans="1:6" s="33" customFormat="1" ht="12.5" x14ac:dyDescent="0.25">
      <c r="A163" s="36"/>
      <c r="B163" s="35"/>
      <c r="C163" s="35"/>
      <c r="D163" s="34"/>
      <c r="E163" s="34"/>
      <c r="F163" s="34"/>
    </row>
    <row r="164" spans="1:6" s="33" customFormat="1" ht="12.5" x14ac:dyDescent="0.25">
      <c r="A164" s="36"/>
      <c r="B164" s="35"/>
      <c r="C164" s="35"/>
      <c r="D164" s="34"/>
      <c r="E164" s="34"/>
      <c r="F164" s="34"/>
    </row>
    <row r="165" spans="1:6" s="33" customFormat="1" ht="12.5" x14ac:dyDescent="0.25">
      <c r="A165" s="36"/>
      <c r="B165" s="35"/>
      <c r="C165" s="35"/>
      <c r="D165" s="34"/>
      <c r="E165" s="34"/>
      <c r="F165" s="34"/>
    </row>
    <row r="166" spans="1:6" s="33" customFormat="1" ht="12.5" x14ac:dyDescent="0.25">
      <c r="A166" s="36"/>
      <c r="B166" s="35"/>
      <c r="C166" s="35"/>
      <c r="D166" s="34"/>
      <c r="E166" s="34"/>
      <c r="F166" s="34"/>
    </row>
    <row r="167" spans="1:6" s="33" customFormat="1" ht="12.5" x14ac:dyDescent="0.25">
      <c r="A167" s="36"/>
      <c r="B167" s="35"/>
      <c r="C167" s="35"/>
      <c r="D167" s="34"/>
      <c r="E167" s="34"/>
      <c r="F167" s="34"/>
    </row>
    <row r="168" spans="1:6" s="33" customFormat="1" ht="12.5" x14ac:dyDescent="0.25">
      <c r="A168" s="36"/>
      <c r="B168" s="35"/>
      <c r="C168" s="35"/>
      <c r="D168" s="34"/>
      <c r="E168" s="34"/>
      <c r="F168" s="34"/>
    </row>
    <row r="169" spans="1:6" s="33" customFormat="1" ht="12.5" x14ac:dyDescent="0.25">
      <c r="A169" s="36"/>
      <c r="B169" s="35"/>
      <c r="C169" s="35"/>
      <c r="D169" s="34"/>
      <c r="E169" s="34"/>
      <c r="F169" s="34"/>
    </row>
    <row r="170" spans="1:6" s="33" customFormat="1" ht="12.5" x14ac:dyDescent="0.25">
      <c r="A170" s="36"/>
      <c r="B170" s="35"/>
      <c r="C170" s="35"/>
      <c r="D170" s="34"/>
      <c r="E170" s="34"/>
      <c r="F170" s="34"/>
    </row>
    <row r="171" spans="1:6" s="33" customFormat="1" ht="12.5" x14ac:dyDescent="0.25">
      <c r="A171" s="36"/>
      <c r="B171" s="35"/>
      <c r="C171" s="35"/>
      <c r="D171" s="34"/>
      <c r="E171" s="34"/>
      <c r="F171" s="34"/>
    </row>
    <row r="172" spans="1:6" s="33" customFormat="1" ht="12.5" x14ac:dyDescent="0.25">
      <c r="A172" s="36"/>
      <c r="B172" s="35"/>
      <c r="C172" s="35"/>
      <c r="D172" s="34"/>
      <c r="E172" s="34"/>
      <c r="F172" s="34"/>
    </row>
    <row r="173" spans="1:6" s="33" customFormat="1" ht="12.5" x14ac:dyDescent="0.25">
      <c r="A173" s="36"/>
      <c r="B173" s="35"/>
      <c r="C173" s="35"/>
      <c r="D173" s="34"/>
      <c r="E173" s="34"/>
      <c r="F173" s="34"/>
    </row>
    <row r="174" spans="1:6" s="33" customFormat="1" ht="12.5" x14ac:dyDescent="0.25">
      <c r="A174" s="36"/>
      <c r="B174" s="35"/>
      <c r="C174" s="35"/>
      <c r="D174" s="34"/>
      <c r="E174" s="34"/>
      <c r="F174" s="34"/>
    </row>
    <row r="175" spans="1:6" s="33" customFormat="1" ht="12.5" x14ac:dyDescent="0.25">
      <c r="A175" s="36"/>
      <c r="B175" s="35"/>
      <c r="C175" s="35"/>
      <c r="D175" s="34"/>
      <c r="E175" s="34"/>
      <c r="F175" s="34"/>
    </row>
    <row r="176" spans="1:6" s="33" customFormat="1" ht="12.5" x14ac:dyDescent="0.25">
      <c r="A176" s="36"/>
      <c r="B176" s="35"/>
      <c r="C176" s="35"/>
      <c r="D176" s="34"/>
      <c r="E176" s="34"/>
      <c r="F176" s="34"/>
    </row>
    <row r="177" spans="1:6" s="33" customFormat="1" ht="12.5" x14ac:dyDescent="0.25">
      <c r="A177" s="36"/>
      <c r="B177" s="35"/>
      <c r="C177" s="35"/>
      <c r="D177" s="34"/>
      <c r="E177" s="34"/>
      <c r="F177" s="34"/>
    </row>
    <row r="178" spans="1:6" s="33" customFormat="1" ht="12.5" x14ac:dyDescent="0.25">
      <c r="A178" s="36"/>
      <c r="B178" s="35"/>
      <c r="C178" s="35"/>
      <c r="D178" s="34"/>
      <c r="E178" s="34"/>
      <c r="F178" s="34"/>
    </row>
    <row r="179" spans="1:6" s="33" customFormat="1" ht="12.5" x14ac:dyDescent="0.25">
      <c r="A179" s="36"/>
      <c r="B179" s="35"/>
      <c r="C179" s="35"/>
      <c r="D179" s="34"/>
      <c r="E179" s="34"/>
      <c r="F179" s="34"/>
    </row>
    <row r="180" spans="1:6" s="33" customFormat="1" ht="12.5" x14ac:dyDescent="0.25">
      <c r="A180" s="36"/>
      <c r="B180" s="35"/>
      <c r="C180" s="35"/>
      <c r="D180" s="34"/>
      <c r="E180" s="34"/>
      <c r="F180" s="34"/>
    </row>
    <row r="181" spans="1:6" s="33" customFormat="1" ht="12.5" x14ac:dyDescent="0.25">
      <c r="A181" s="36"/>
      <c r="B181" s="35"/>
      <c r="C181" s="35"/>
      <c r="D181" s="34"/>
      <c r="E181" s="34"/>
      <c r="F181" s="34"/>
    </row>
    <row r="182" spans="1:6" s="33" customFormat="1" ht="12.5" x14ac:dyDescent="0.25">
      <c r="A182" s="36"/>
      <c r="B182" s="35"/>
      <c r="C182" s="35"/>
      <c r="D182" s="34"/>
      <c r="E182" s="34"/>
      <c r="F182" s="34"/>
    </row>
    <row r="183" spans="1:6" s="33" customFormat="1" ht="12.5" x14ac:dyDescent="0.25">
      <c r="A183" s="36"/>
      <c r="B183" s="35"/>
      <c r="C183" s="35"/>
      <c r="D183" s="34"/>
      <c r="E183" s="34"/>
      <c r="F183" s="34"/>
    </row>
    <row r="184" spans="1:6" s="33" customFormat="1" ht="12.5" x14ac:dyDescent="0.25">
      <c r="A184" s="36"/>
      <c r="B184" s="35"/>
      <c r="C184" s="35"/>
      <c r="D184" s="34"/>
      <c r="E184" s="34"/>
      <c r="F184" s="34"/>
    </row>
    <row r="185" spans="1:6" s="33" customFormat="1" ht="12.5" x14ac:dyDescent="0.25">
      <c r="A185" s="36"/>
      <c r="B185" s="35"/>
      <c r="C185" s="35"/>
      <c r="D185" s="34"/>
      <c r="E185" s="34"/>
      <c r="F185" s="34"/>
    </row>
    <row r="186" spans="1:6" s="33" customFormat="1" ht="12.5" x14ac:dyDescent="0.25">
      <c r="A186" s="36"/>
      <c r="B186" s="35"/>
      <c r="C186" s="35"/>
      <c r="D186" s="34"/>
      <c r="E186" s="34"/>
      <c r="F186" s="34"/>
    </row>
    <row r="187" spans="1:6" s="33" customFormat="1" ht="12.5" x14ac:dyDescent="0.25">
      <c r="A187" s="36"/>
      <c r="B187" s="35"/>
      <c r="C187" s="35"/>
      <c r="D187" s="34"/>
      <c r="E187" s="34"/>
      <c r="F187" s="34"/>
    </row>
    <row r="188" spans="1:6" s="33" customFormat="1" ht="12.5" x14ac:dyDescent="0.25">
      <c r="A188" s="36"/>
      <c r="B188" s="35"/>
      <c r="C188" s="35"/>
      <c r="D188" s="34"/>
      <c r="E188" s="34"/>
      <c r="F188" s="34"/>
    </row>
    <row r="189" spans="1:6" s="33" customFormat="1" ht="12.5" x14ac:dyDescent="0.25">
      <c r="A189" s="36"/>
      <c r="B189" s="35"/>
      <c r="C189" s="35"/>
      <c r="D189" s="34"/>
      <c r="E189" s="34"/>
      <c r="F189" s="34"/>
    </row>
    <row r="190" spans="1:6" s="33" customFormat="1" ht="12.5" x14ac:dyDescent="0.25">
      <c r="A190" s="38"/>
      <c r="B190" s="37"/>
      <c r="C190" s="35"/>
      <c r="D190" s="34"/>
      <c r="E190" s="34"/>
      <c r="F190" s="34"/>
    </row>
    <row r="191" spans="1:6" s="33" customFormat="1" ht="12.5" x14ac:dyDescent="0.25">
      <c r="A191" s="38"/>
      <c r="B191" s="37"/>
      <c r="C191" s="35"/>
      <c r="D191" s="34"/>
      <c r="E191" s="34"/>
      <c r="F191" s="34"/>
    </row>
    <row r="192" spans="1:6" s="33" customFormat="1" ht="12.5" x14ac:dyDescent="0.25">
      <c r="A192" s="38"/>
      <c r="B192" s="37"/>
      <c r="C192" s="35"/>
      <c r="D192" s="34"/>
      <c r="E192" s="34"/>
      <c r="F192" s="34"/>
    </row>
    <row r="193" spans="1:6" s="33" customFormat="1" ht="12.5" x14ac:dyDescent="0.25">
      <c r="A193" s="36"/>
      <c r="B193" s="35"/>
      <c r="C193" s="35"/>
      <c r="D193" s="34"/>
      <c r="E193" s="34"/>
      <c r="F193" s="34"/>
    </row>
    <row r="194" spans="1:6" s="33" customFormat="1" ht="12.5" x14ac:dyDescent="0.25">
      <c r="A194" s="36"/>
      <c r="B194" s="35"/>
      <c r="C194" s="35"/>
      <c r="D194" s="34"/>
      <c r="E194" s="34"/>
      <c r="F194" s="34"/>
    </row>
    <row r="195" spans="1:6" s="33" customFormat="1" ht="12.5" x14ac:dyDescent="0.25">
      <c r="A195" s="36"/>
      <c r="B195" s="35"/>
      <c r="C195" s="35"/>
      <c r="D195" s="34"/>
      <c r="E195" s="34"/>
      <c r="F195" s="34"/>
    </row>
    <row r="196" spans="1:6" s="33" customFormat="1" ht="12.5" x14ac:dyDescent="0.25">
      <c r="A196" s="36"/>
      <c r="B196" s="35"/>
      <c r="C196" s="35"/>
      <c r="D196" s="34"/>
      <c r="E196" s="34"/>
      <c r="F196" s="34"/>
    </row>
    <row r="197" spans="1:6" s="33" customFormat="1" ht="12.5" x14ac:dyDescent="0.25">
      <c r="A197" s="36"/>
      <c r="B197" s="35"/>
      <c r="C197" s="35"/>
      <c r="D197" s="34"/>
      <c r="E197" s="34"/>
      <c r="F197" s="34"/>
    </row>
    <row r="198" spans="1:6" s="33" customFormat="1" ht="12.5" x14ac:dyDescent="0.25">
      <c r="A198" s="36"/>
      <c r="B198" s="35"/>
      <c r="C198" s="35"/>
      <c r="D198" s="34"/>
      <c r="E198" s="34"/>
      <c r="F198" s="34"/>
    </row>
    <row r="199" spans="1:6" s="33" customFormat="1" ht="12.5" x14ac:dyDescent="0.25">
      <c r="A199" s="36"/>
      <c r="B199" s="35"/>
      <c r="C199" s="35"/>
      <c r="D199" s="34"/>
      <c r="E199" s="34"/>
      <c r="F199" s="34"/>
    </row>
    <row r="200" spans="1:6" s="33" customFormat="1" ht="12.5" x14ac:dyDescent="0.25">
      <c r="A200" s="36"/>
      <c r="B200" s="35"/>
      <c r="C200" s="35"/>
      <c r="D200" s="34"/>
      <c r="E200" s="34"/>
      <c r="F200" s="34"/>
    </row>
    <row r="201" spans="1:6" s="33" customFormat="1" ht="12.5" x14ac:dyDescent="0.25">
      <c r="A201" s="36"/>
      <c r="B201" s="35"/>
      <c r="C201" s="35"/>
      <c r="D201" s="34"/>
      <c r="E201" s="34"/>
      <c r="F201" s="34"/>
    </row>
    <row r="202" spans="1:6" s="33" customFormat="1" ht="12.5" x14ac:dyDescent="0.25">
      <c r="A202" s="36"/>
      <c r="B202" s="35"/>
      <c r="C202" s="35"/>
      <c r="D202" s="34"/>
      <c r="E202" s="34"/>
      <c r="F202" s="34"/>
    </row>
    <row r="203" spans="1:6" s="33" customFormat="1" ht="12.5" x14ac:dyDescent="0.25">
      <c r="A203" s="36"/>
      <c r="B203" s="35"/>
      <c r="C203" s="35"/>
      <c r="D203" s="34"/>
      <c r="E203" s="34"/>
      <c r="F203" s="34"/>
    </row>
    <row r="204" spans="1:6" s="33" customFormat="1" ht="12.5" x14ac:dyDescent="0.25">
      <c r="A204" s="36"/>
      <c r="B204" s="35"/>
      <c r="C204" s="35"/>
      <c r="D204" s="34"/>
      <c r="E204" s="34"/>
      <c r="F204" s="34"/>
    </row>
    <row r="205" spans="1:6" s="33" customFormat="1" ht="12.5" x14ac:dyDescent="0.25">
      <c r="A205" s="36"/>
      <c r="B205" s="35"/>
      <c r="C205" s="35"/>
      <c r="D205" s="34"/>
      <c r="E205" s="34"/>
      <c r="F205" s="34"/>
    </row>
    <row r="206" spans="1:6" s="33" customFormat="1" ht="12.5" x14ac:dyDescent="0.25">
      <c r="A206" s="36"/>
      <c r="B206" s="35"/>
      <c r="C206" s="35"/>
      <c r="D206" s="34"/>
      <c r="E206" s="34"/>
      <c r="F206" s="34"/>
    </row>
    <row r="207" spans="1:6" s="33" customFormat="1" ht="12.5" x14ac:dyDescent="0.25">
      <c r="A207" s="36"/>
      <c r="B207" s="35"/>
      <c r="C207" s="35"/>
      <c r="D207" s="34"/>
      <c r="E207" s="34"/>
      <c r="F207" s="34"/>
    </row>
  </sheetData>
  <printOptions gridLines="1"/>
  <pageMargins left="0.78740157480314965" right="0.75" top="0.98425196850393704" bottom="0.98425196850393704" header="0.59055118110236227" footer="0.59055118110236227"/>
  <pageSetup paperSize="9" orientation="portrait" horizontalDpi="300" verticalDpi="300" r:id="rId1"/>
  <headerFooter alignWithMargins="0">
    <oddHeader>&amp;L
              Opis postavke                                      Enota         Količina             Cena/enoto        Skupaj</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63F62-AA02-414E-BB72-397A538B7CB0}">
  <dimension ref="A1:F244"/>
  <sheetViews>
    <sheetView topLeftCell="A186" zoomScaleNormal="100" zoomScaleSheetLayoutView="100" workbookViewId="0"/>
  </sheetViews>
  <sheetFormatPr defaultColWidth="9.1796875" defaultRowHeight="13" x14ac:dyDescent="0.3"/>
  <cols>
    <col min="1" max="1" width="6.1796875" style="4" customWidth="1"/>
    <col min="2" max="2" width="31.7265625" style="3" customWidth="1"/>
    <col min="3" max="3" width="9.1796875" style="3" customWidth="1"/>
    <col min="4" max="5" width="13.26953125" style="2" customWidth="1"/>
    <col min="6" max="6" width="13.7265625" style="2" customWidth="1"/>
    <col min="7" max="16384" width="9.1796875" style="1"/>
  </cols>
  <sheetData>
    <row r="1" spans="1:6" s="33" customFormat="1" x14ac:dyDescent="0.3">
      <c r="A1" s="36"/>
      <c r="B1" s="44" t="s">
        <v>967</v>
      </c>
      <c r="C1" s="35"/>
      <c r="D1" s="34"/>
      <c r="E1" s="34"/>
      <c r="F1" s="34"/>
    </row>
    <row r="2" spans="1:6" s="33" customFormat="1" x14ac:dyDescent="0.3">
      <c r="A2" s="36"/>
      <c r="B2" s="44" t="s">
        <v>1108</v>
      </c>
      <c r="C2" s="35"/>
      <c r="D2" s="34"/>
      <c r="E2" s="34"/>
      <c r="F2" s="34"/>
    </row>
    <row r="3" spans="1:6" s="33" customFormat="1" x14ac:dyDescent="0.3">
      <c r="A3" s="36"/>
      <c r="B3" s="61"/>
      <c r="C3" s="35"/>
      <c r="D3" s="34"/>
      <c r="E3" s="34"/>
      <c r="F3" s="34"/>
    </row>
    <row r="4" spans="1:6" s="33" customFormat="1" x14ac:dyDescent="0.3">
      <c r="A4" s="36"/>
      <c r="B4" s="63" t="s">
        <v>1107</v>
      </c>
      <c r="C4" s="35"/>
      <c r="D4" s="34"/>
      <c r="E4" s="34"/>
      <c r="F4" s="34"/>
    </row>
    <row r="5" spans="1:6" s="33" customFormat="1" x14ac:dyDescent="0.3">
      <c r="A5" s="36"/>
      <c r="B5" s="44"/>
      <c r="C5" s="35"/>
      <c r="D5" s="34"/>
      <c r="E5" s="34"/>
      <c r="F5" s="34"/>
    </row>
    <row r="6" spans="1:6" s="50" customFormat="1" x14ac:dyDescent="0.3">
      <c r="A6" s="47" t="s">
        <v>963</v>
      </c>
      <c r="B6" s="47" t="s">
        <v>962</v>
      </c>
      <c r="C6" s="47" t="s">
        <v>961</v>
      </c>
      <c r="D6" s="46" t="s">
        <v>960</v>
      </c>
      <c r="E6" s="46" t="s">
        <v>959</v>
      </c>
      <c r="F6" s="46" t="s">
        <v>958</v>
      </c>
    </row>
    <row r="7" spans="1:6" s="50" customFormat="1" x14ac:dyDescent="0.3">
      <c r="A7" s="47"/>
      <c r="B7" s="47"/>
      <c r="C7" s="47"/>
      <c r="D7" s="46"/>
      <c r="E7" s="46"/>
      <c r="F7" s="46"/>
    </row>
    <row r="8" spans="1:6" s="33" customFormat="1" x14ac:dyDescent="0.3">
      <c r="A8" s="43" t="s">
        <v>446</v>
      </c>
      <c r="B8" s="44" t="s">
        <v>1106</v>
      </c>
      <c r="C8" s="35"/>
      <c r="D8" s="34"/>
      <c r="E8" s="34"/>
      <c r="F8" s="34"/>
    </row>
    <row r="9" spans="1:6" s="33" customFormat="1" x14ac:dyDescent="0.3">
      <c r="A9" s="43"/>
      <c r="B9" s="44"/>
      <c r="C9" s="35"/>
      <c r="D9" s="34"/>
      <c r="E9" s="34"/>
      <c r="F9" s="34"/>
    </row>
    <row r="10" spans="1:6" s="33" customFormat="1" ht="12.5" x14ac:dyDescent="0.25">
      <c r="A10" s="36" t="s">
        <v>443</v>
      </c>
      <c r="B10" s="35" t="s">
        <v>1105</v>
      </c>
      <c r="C10" s="35"/>
      <c r="D10" s="34"/>
      <c r="E10" s="34"/>
      <c r="F10" s="34"/>
    </row>
    <row r="11" spans="1:6" s="33" customFormat="1" ht="12.5" x14ac:dyDescent="0.25">
      <c r="A11" s="36"/>
      <c r="B11" s="35" t="s">
        <v>1102</v>
      </c>
      <c r="C11" s="35" t="s">
        <v>13</v>
      </c>
      <c r="D11" s="34">
        <v>240</v>
      </c>
      <c r="E11" s="34"/>
      <c r="F11" s="34">
        <f>D11*E11</f>
        <v>0</v>
      </c>
    </row>
    <row r="12" spans="1:6" s="33" customFormat="1" ht="12.5" x14ac:dyDescent="0.25">
      <c r="A12" s="36"/>
      <c r="B12" s="35"/>
      <c r="C12" s="35"/>
      <c r="D12" s="34"/>
      <c r="E12" s="34"/>
      <c r="F12" s="34"/>
    </row>
    <row r="13" spans="1:6" s="33" customFormat="1" ht="12.5" x14ac:dyDescent="0.25">
      <c r="A13" s="36" t="s">
        <v>441</v>
      </c>
      <c r="B13" s="35" t="s">
        <v>1104</v>
      </c>
      <c r="C13" s="35"/>
      <c r="D13" s="34"/>
      <c r="E13" s="34"/>
      <c r="F13" s="34"/>
    </row>
    <row r="14" spans="1:6" s="33" customFormat="1" ht="12.5" x14ac:dyDescent="0.25">
      <c r="A14" s="36"/>
      <c r="B14" s="35" t="s">
        <v>1103</v>
      </c>
      <c r="C14" s="35"/>
      <c r="D14" s="34"/>
      <c r="E14" s="34"/>
      <c r="F14" s="34"/>
    </row>
    <row r="15" spans="1:6" s="33" customFormat="1" ht="12.5" x14ac:dyDescent="0.25">
      <c r="A15" s="36"/>
      <c r="B15" s="35" t="s">
        <v>1102</v>
      </c>
      <c r="C15" s="35" t="s">
        <v>13</v>
      </c>
      <c r="D15" s="34">
        <v>2</v>
      </c>
      <c r="E15" s="34"/>
      <c r="F15" s="34">
        <f>D15*E15</f>
        <v>0</v>
      </c>
    </row>
    <row r="16" spans="1:6" s="33" customFormat="1" ht="12.5" x14ac:dyDescent="0.25">
      <c r="A16" s="36"/>
      <c r="B16" s="35"/>
      <c r="C16" s="35"/>
      <c r="D16" s="34"/>
      <c r="E16" s="34"/>
      <c r="F16" s="34"/>
    </row>
    <row r="17" spans="1:6" s="33" customFormat="1" ht="12.5" x14ac:dyDescent="0.25">
      <c r="A17" s="36" t="s">
        <v>438</v>
      </c>
      <c r="B17" s="35" t="s">
        <v>1101</v>
      </c>
      <c r="C17" s="35"/>
      <c r="D17" s="34"/>
      <c r="E17" s="34"/>
      <c r="F17" s="34"/>
    </row>
    <row r="18" spans="1:6" s="33" customFormat="1" ht="12.5" x14ac:dyDescent="0.25">
      <c r="A18" s="36"/>
      <c r="B18" s="35" t="s">
        <v>1100</v>
      </c>
      <c r="C18" s="35" t="s">
        <v>13</v>
      </c>
      <c r="D18" s="34">
        <v>240</v>
      </c>
      <c r="E18" s="34"/>
      <c r="F18" s="34">
        <f>D18*E18</f>
        <v>0</v>
      </c>
    </row>
    <row r="19" spans="1:6" s="33" customFormat="1" ht="13.5" thickBot="1" x14ac:dyDescent="0.35">
      <c r="A19" s="43"/>
      <c r="B19" s="44"/>
      <c r="C19" s="35"/>
      <c r="D19" s="34"/>
      <c r="E19" s="34"/>
      <c r="F19" s="34"/>
    </row>
    <row r="20" spans="1:6" s="33" customFormat="1" ht="13.5" thickBot="1" x14ac:dyDescent="0.35">
      <c r="A20" s="43"/>
      <c r="B20" s="106" t="s">
        <v>1099</v>
      </c>
      <c r="C20" s="107"/>
      <c r="D20" s="108"/>
      <c r="E20" s="108"/>
      <c r="F20" s="109">
        <f>SUM(F10:F18)</f>
        <v>0</v>
      </c>
    </row>
    <row r="21" spans="1:6" s="33" customFormat="1" x14ac:dyDescent="0.3">
      <c r="A21" s="43"/>
      <c r="B21" s="35"/>
      <c r="C21" s="35"/>
      <c r="D21" s="34"/>
      <c r="E21" s="34"/>
      <c r="F21" s="34"/>
    </row>
    <row r="22" spans="1:6" s="33" customFormat="1" x14ac:dyDescent="0.3">
      <c r="A22" s="43" t="s">
        <v>357</v>
      </c>
      <c r="B22" s="44" t="s">
        <v>619</v>
      </c>
      <c r="C22" s="35"/>
      <c r="D22" s="34"/>
      <c r="E22" s="34"/>
      <c r="F22" s="34"/>
    </row>
    <row r="23" spans="1:6" s="33" customFormat="1" ht="12.5" x14ac:dyDescent="0.25">
      <c r="A23" s="36"/>
      <c r="B23" s="35"/>
      <c r="C23" s="35"/>
      <c r="D23" s="34"/>
      <c r="E23" s="34"/>
      <c r="F23" s="34"/>
    </row>
    <row r="24" spans="1:6" s="33" customFormat="1" ht="12.5" x14ac:dyDescent="0.25">
      <c r="A24" s="36" t="s">
        <v>354</v>
      </c>
      <c r="B24" s="35" t="s">
        <v>1098</v>
      </c>
      <c r="C24" s="35"/>
      <c r="D24" s="34"/>
      <c r="E24" s="34"/>
      <c r="F24" s="34"/>
    </row>
    <row r="25" spans="1:6" s="33" customFormat="1" ht="12.5" x14ac:dyDescent="0.25">
      <c r="A25" s="36"/>
      <c r="B25" s="35" t="s">
        <v>1097</v>
      </c>
      <c r="C25" s="35"/>
      <c r="D25" s="34"/>
      <c r="E25" s="34"/>
      <c r="F25" s="34"/>
    </row>
    <row r="26" spans="1:6" s="33" customFormat="1" ht="12.5" x14ac:dyDescent="0.25">
      <c r="A26" s="36"/>
      <c r="B26" s="35" t="s">
        <v>1096</v>
      </c>
      <c r="C26" s="35"/>
      <c r="D26" s="34"/>
      <c r="E26" s="34"/>
      <c r="F26" s="34"/>
    </row>
    <row r="27" spans="1:6" s="33" customFormat="1" ht="12.5" x14ac:dyDescent="0.25">
      <c r="A27" s="36"/>
      <c r="B27" s="35" t="s">
        <v>1095</v>
      </c>
      <c r="C27" s="35" t="s">
        <v>240</v>
      </c>
      <c r="D27" s="34">
        <v>120</v>
      </c>
      <c r="E27" s="34"/>
      <c r="F27" s="34">
        <f>D27*E27</f>
        <v>0</v>
      </c>
    </row>
    <row r="28" spans="1:6" s="33" customFormat="1" ht="12.5" x14ac:dyDescent="0.25">
      <c r="A28" s="36"/>
      <c r="B28" s="35"/>
      <c r="C28" s="35"/>
      <c r="D28" s="34"/>
      <c r="E28" s="34"/>
      <c r="F28" s="34"/>
    </row>
    <row r="29" spans="1:6" s="33" customFormat="1" ht="12.5" x14ac:dyDescent="0.25">
      <c r="A29" s="36" t="s">
        <v>351</v>
      </c>
      <c r="B29" s="35" t="s">
        <v>819</v>
      </c>
      <c r="C29" s="35"/>
      <c r="D29" s="34"/>
      <c r="E29" s="34"/>
      <c r="F29" s="34"/>
    </row>
    <row r="30" spans="1:6" s="33" customFormat="1" ht="12.5" x14ac:dyDescent="0.25">
      <c r="A30" s="36"/>
      <c r="B30" s="35" t="s">
        <v>818</v>
      </c>
      <c r="C30" s="35"/>
      <c r="D30" s="34"/>
      <c r="E30" s="34"/>
      <c r="F30" s="34"/>
    </row>
    <row r="31" spans="1:6" s="33" customFormat="1" ht="12.5" x14ac:dyDescent="0.25">
      <c r="A31" s="36"/>
      <c r="B31" s="35" t="s">
        <v>817</v>
      </c>
      <c r="C31" s="35"/>
      <c r="D31" s="34"/>
      <c r="E31" s="34"/>
      <c r="F31" s="34"/>
    </row>
    <row r="32" spans="1:6" s="33" customFormat="1" ht="12.5" x14ac:dyDescent="0.25">
      <c r="A32" s="36"/>
      <c r="B32" s="35" t="s">
        <v>816</v>
      </c>
      <c r="C32" s="35" t="s">
        <v>240</v>
      </c>
      <c r="D32" s="34">
        <v>20</v>
      </c>
      <c r="E32" s="34"/>
      <c r="F32" s="34">
        <f>D32*E32</f>
        <v>0</v>
      </c>
    </row>
    <row r="33" spans="1:6" s="33" customFormat="1" ht="12.5" x14ac:dyDescent="0.25">
      <c r="A33" s="36"/>
      <c r="B33" s="35"/>
      <c r="C33" s="35"/>
      <c r="D33" s="34"/>
      <c r="E33" s="34"/>
      <c r="F33" s="34"/>
    </row>
    <row r="34" spans="1:6" s="33" customFormat="1" ht="12.5" x14ac:dyDescent="0.25">
      <c r="A34" s="36" t="s">
        <v>347</v>
      </c>
      <c r="B34" s="35" t="s">
        <v>814</v>
      </c>
      <c r="C34" s="35"/>
      <c r="D34" s="34"/>
      <c r="E34" s="34"/>
      <c r="F34" s="34"/>
    </row>
    <row r="35" spans="1:6" s="33" customFormat="1" ht="12.5" x14ac:dyDescent="0.25">
      <c r="A35" s="36"/>
      <c r="B35" s="35" t="s">
        <v>813</v>
      </c>
      <c r="C35" s="35"/>
      <c r="D35" s="34"/>
      <c r="E35" s="34"/>
      <c r="F35" s="34"/>
    </row>
    <row r="36" spans="1:6" s="33" customFormat="1" ht="12.5" x14ac:dyDescent="0.25">
      <c r="A36" s="36"/>
      <c r="B36" s="35" t="s">
        <v>812</v>
      </c>
      <c r="C36" s="35" t="s">
        <v>240</v>
      </c>
      <c r="D36" s="34">
        <v>100</v>
      </c>
      <c r="E36" s="34"/>
      <c r="F36" s="34">
        <f>D36*E36</f>
        <v>0</v>
      </c>
    </row>
    <row r="37" spans="1:6" s="33" customFormat="1" ht="12.5" x14ac:dyDescent="0.25">
      <c r="A37" s="36"/>
      <c r="B37" s="35"/>
      <c r="C37" s="35"/>
      <c r="D37" s="34"/>
      <c r="E37" s="34"/>
      <c r="F37" s="34"/>
    </row>
    <row r="38" spans="1:6" s="33" customFormat="1" ht="12.5" x14ac:dyDescent="0.25">
      <c r="A38" s="36" t="s">
        <v>343</v>
      </c>
      <c r="B38" s="35" t="s">
        <v>805</v>
      </c>
      <c r="C38" s="35"/>
      <c r="D38" s="34"/>
      <c r="E38" s="34"/>
      <c r="F38" s="34"/>
    </row>
    <row r="39" spans="1:6" s="33" customFormat="1" ht="12.5" x14ac:dyDescent="0.25">
      <c r="A39" s="36"/>
      <c r="B39" s="35" t="s">
        <v>804</v>
      </c>
      <c r="C39" s="35" t="s">
        <v>13</v>
      </c>
      <c r="D39" s="34">
        <v>240</v>
      </c>
      <c r="E39" s="34"/>
      <c r="F39" s="34">
        <f>D39*E39</f>
        <v>0</v>
      </c>
    </row>
    <row r="40" spans="1:6" s="33" customFormat="1" ht="12.5" x14ac:dyDescent="0.25">
      <c r="A40" s="36"/>
      <c r="B40" s="35"/>
      <c r="C40" s="35"/>
      <c r="D40" s="34"/>
      <c r="E40" s="34"/>
      <c r="F40" s="34"/>
    </row>
    <row r="41" spans="1:6" s="33" customFormat="1" ht="12.5" x14ac:dyDescent="0.25">
      <c r="A41" s="36" t="s">
        <v>338</v>
      </c>
      <c r="B41" s="35" t="s">
        <v>802</v>
      </c>
      <c r="C41" s="35"/>
      <c r="D41" s="34"/>
      <c r="E41" s="34"/>
      <c r="F41" s="34"/>
    </row>
    <row r="42" spans="1:6" s="33" customFormat="1" ht="12.5" x14ac:dyDescent="0.25">
      <c r="A42" s="36"/>
      <c r="B42" s="35" t="s">
        <v>801</v>
      </c>
      <c r="C42" s="35" t="s">
        <v>13</v>
      </c>
      <c r="D42" s="34">
        <v>240</v>
      </c>
      <c r="E42" s="34"/>
      <c r="F42" s="34">
        <f>D42*E42</f>
        <v>0</v>
      </c>
    </row>
    <row r="43" spans="1:6" s="33" customFormat="1" ht="12.5" x14ac:dyDescent="0.25">
      <c r="A43" s="36"/>
      <c r="B43" s="35"/>
      <c r="C43" s="35"/>
      <c r="D43" s="34"/>
      <c r="E43" s="34"/>
      <c r="F43" s="34"/>
    </row>
    <row r="44" spans="1:6" s="33" customFormat="1" ht="12.5" x14ac:dyDescent="0.25">
      <c r="A44" s="36" t="s">
        <v>333</v>
      </c>
      <c r="B44" s="35" t="s">
        <v>785</v>
      </c>
      <c r="C44" s="35"/>
      <c r="D44" s="34"/>
      <c r="E44" s="34"/>
      <c r="F44" s="34"/>
    </row>
    <row r="45" spans="1:6" s="33" customFormat="1" ht="12.5" x14ac:dyDescent="0.25">
      <c r="A45" s="36"/>
      <c r="B45" s="35" t="s">
        <v>784</v>
      </c>
      <c r="C45" s="35"/>
      <c r="D45" s="34"/>
      <c r="E45" s="34"/>
      <c r="F45" s="34"/>
    </row>
    <row r="46" spans="1:6" s="33" customFormat="1" ht="12.5" x14ac:dyDescent="0.25">
      <c r="A46" s="36"/>
      <c r="B46" s="35" t="s">
        <v>1094</v>
      </c>
      <c r="C46" s="35" t="s">
        <v>240</v>
      </c>
      <c r="D46" s="34">
        <v>20</v>
      </c>
      <c r="E46" s="34"/>
      <c r="F46" s="34">
        <f>D46*E46</f>
        <v>0</v>
      </c>
    </row>
    <row r="47" spans="1:6" s="33" customFormat="1" ht="12.5" x14ac:dyDescent="0.25">
      <c r="A47" s="36"/>
      <c r="B47" s="35"/>
      <c r="C47" s="35"/>
      <c r="D47" s="34"/>
      <c r="E47" s="34"/>
      <c r="F47" s="34"/>
    </row>
    <row r="48" spans="1:6" s="33" customFormat="1" ht="12.5" x14ac:dyDescent="0.25">
      <c r="A48" s="36" t="s">
        <v>325</v>
      </c>
      <c r="B48" s="35" t="s">
        <v>1093</v>
      </c>
      <c r="C48" s="35"/>
      <c r="D48" s="34"/>
      <c r="E48" s="34"/>
      <c r="F48" s="34"/>
    </row>
    <row r="49" spans="1:6" s="33" customFormat="1" ht="12.5" x14ac:dyDescent="0.25">
      <c r="A49" s="36"/>
      <c r="B49" s="35" t="s">
        <v>1092</v>
      </c>
      <c r="C49" s="35" t="s">
        <v>240</v>
      </c>
      <c r="D49" s="34">
        <v>0.01</v>
      </c>
      <c r="E49" s="34"/>
      <c r="F49" s="34">
        <f>D49*E49</f>
        <v>0</v>
      </c>
    </row>
    <row r="50" spans="1:6" s="33" customFormat="1" ht="12.5" x14ac:dyDescent="0.25">
      <c r="A50" s="36"/>
      <c r="B50" s="35"/>
      <c r="C50" s="35"/>
      <c r="D50" s="34"/>
      <c r="E50" s="34"/>
      <c r="F50" s="34"/>
    </row>
    <row r="51" spans="1:6" s="33" customFormat="1" ht="12.5" x14ac:dyDescent="0.25">
      <c r="A51" s="36" t="s">
        <v>321</v>
      </c>
      <c r="B51" s="35" t="s">
        <v>1091</v>
      </c>
      <c r="C51" s="35"/>
      <c r="D51" s="34"/>
      <c r="E51" s="34"/>
      <c r="F51" s="34"/>
    </row>
    <row r="52" spans="1:6" s="33" customFormat="1" ht="12.5" x14ac:dyDescent="0.25">
      <c r="A52" s="36"/>
      <c r="B52" s="35" t="s">
        <v>1090</v>
      </c>
      <c r="C52" s="35"/>
      <c r="D52" s="34"/>
      <c r="E52" s="34"/>
      <c r="F52" s="34"/>
    </row>
    <row r="53" spans="1:6" s="33" customFormat="1" ht="12.5" x14ac:dyDescent="0.25">
      <c r="A53" s="36"/>
      <c r="B53" s="35" t="s">
        <v>1089</v>
      </c>
      <c r="C53" s="35"/>
      <c r="D53" s="34"/>
      <c r="E53" s="34"/>
      <c r="F53" s="34"/>
    </row>
    <row r="54" spans="1:6" s="33" customFormat="1" ht="12.5" x14ac:dyDescent="0.25">
      <c r="A54" s="36"/>
      <c r="B54" s="35" t="s">
        <v>1088</v>
      </c>
      <c r="C54" s="35"/>
      <c r="D54" s="34"/>
      <c r="E54" s="34"/>
      <c r="F54" s="34"/>
    </row>
    <row r="55" spans="1:6" s="33" customFormat="1" ht="12.5" x14ac:dyDescent="0.25">
      <c r="A55" s="36"/>
      <c r="B55" s="35" t="s">
        <v>1087</v>
      </c>
      <c r="C55" s="35"/>
      <c r="D55" s="34"/>
      <c r="E55" s="34"/>
      <c r="F55" s="34"/>
    </row>
    <row r="56" spans="1:6" s="33" customFormat="1" ht="12.5" x14ac:dyDescent="0.25">
      <c r="A56" s="36"/>
      <c r="B56" s="35" t="s">
        <v>1086</v>
      </c>
      <c r="C56" s="35" t="s">
        <v>745</v>
      </c>
      <c r="D56" s="34">
        <v>1</v>
      </c>
      <c r="E56" s="34"/>
      <c r="F56" s="34">
        <f>D56*E56</f>
        <v>0</v>
      </c>
    </row>
    <row r="57" spans="1:6" s="33" customFormat="1" ht="12.5" x14ac:dyDescent="0.25">
      <c r="A57" s="36"/>
      <c r="B57" s="35"/>
      <c r="C57" s="35"/>
      <c r="D57" s="34"/>
      <c r="E57" s="34"/>
      <c r="F57" s="34"/>
    </row>
    <row r="58" spans="1:6" s="33" customFormat="1" ht="12.5" x14ac:dyDescent="0.25">
      <c r="A58" s="36" t="s">
        <v>316</v>
      </c>
      <c r="B58" s="35" t="s">
        <v>810</v>
      </c>
      <c r="C58" s="35"/>
      <c r="D58" s="34"/>
      <c r="E58" s="34"/>
      <c r="F58" s="34"/>
    </row>
    <row r="59" spans="1:6" s="33" customFormat="1" ht="12.5" x14ac:dyDescent="0.25">
      <c r="A59" s="36"/>
      <c r="B59" s="35" t="s">
        <v>1085</v>
      </c>
      <c r="C59" s="35" t="s">
        <v>13</v>
      </c>
      <c r="D59" s="34">
        <v>30</v>
      </c>
      <c r="E59" s="34"/>
      <c r="F59" s="34">
        <f>D59*E59</f>
        <v>0</v>
      </c>
    </row>
    <row r="60" spans="1:6" s="33" customFormat="1" ht="12.5" x14ac:dyDescent="0.25">
      <c r="A60" s="36"/>
      <c r="B60" s="35"/>
      <c r="C60" s="35"/>
      <c r="D60" s="34"/>
      <c r="E60" s="34"/>
      <c r="F60" s="34"/>
    </row>
    <row r="61" spans="1:6" s="33" customFormat="1" ht="12.5" x14ac:dyDescent="0.25">
      <c r="A61" s="36" t="s">
        <v>313</v>
      </c>
      <c r="B61" s="35" t="s">
        <v>1084</v>
      </c>
      <c r="C61" s="35"/>
      <c r="D61" s="34"/>
      <c r="E61" s="34"/>
      <c r="F61" s="34"/>
    </row>
    <row r="62" spans="1:6" s="33" customFormat="1" ht="12.5" x14ac:dyDescent="0.25">
      <c r="A62" s="36"/>
      <c r="B62" s="35" t="s">
        <v>1083</v>
      </c>
      <c r="C62" s="35" t="s">
        <v>745</v>
      </c>
      <c r="D62" s="34">
        <v>1</v>
      </c>
      <c r="E62" s="34"/>
      <c r="F62" s="34">
        <f>D62*E62</f>
        <v>0</v>
      </c>
    </row>
    <row r="63" spans="1:6" s="33" customFormat="1" ht="12.5" x14ac:dyDescent="0.25">
      <c r="A63" s="36"/>
      <c r="B63" s="35"/>
      <c r="C63" s="35"/>
      <c r="D63" s="34"/>
      <c r="E63" s="34"/>
      <c r="F63" s="34"/>
    </row>
    <row r="64" spans="1:6" s="33" customFormat="1" ht="12.5" x14ac:dyDescent="0.25">
      <c r="A64" s="36" t="s">
        <v>312</v>
      </c>
      <c r="B64" s="35" t="s">
        <v>781</v>
      </c>
      <c r="C64" s="35"/>
      <c r="D64" s="34"/>
      <c r="E64" s="34"/>
      <c r="F64" s="34"/>
    </row>
    <row r="65" spans="1:6" s="33" customFormat="1" ht="12.5" x14ac:dyDescent="0.25">
      <c r="A65" s="36"/>
      <c r="B65" s="35" t="s">
        <v>780</v>
      </c>
      <c r="C65" s="35" t="s">
        <v>38</v>
      </c>
      <c r="D65" s="34">
        <v>240</v>
      </c>
      <c r="E65" s="34"/>
      <c r="F65" s="34">
        <f>D65*E65</f>
        <v>0</v>
      </c>
    </row>
    <row r="66" spans="1:6" s="33" customFormat="1" thickBot="1" x14ac:dyDescent="0.3">
      <c r="A66" s="36"/>
      <c r="B66" s="35"/>
      <c r="C66" s="35"/>
      <c r="D66" s="34"/>
      <c r="E66" s="34"/>
      <c r="F66" s="34"/>
    </row>
    <row r="67" spans="1:6" s="33" customFormat="1" ht="13.5" thickBot="1" x14ac:dyDescent="0.35">
      <c r="A67" s="43"/>
      <c r="B67" s="106" t="s">
        <v>776</v>
      </c>
      <c r="C67" s="107"/>
      <c r="D67" s="108"/>
      <c r="E67" s="108"/>
      <c r="F67" s="109">
        <f>SUM(F22:F66)</f>
        <v>0</v>
      </c>
    </row>
    <row r="68" spans="1:6" s="33" customFormat="1" x14ac:dyDescent="0.3">
      <c r="A68" s="43"/>
      <c r="B68" s="35"/>
      <c r="C68" s="35"/>
      <c r="D68" s="34"/>
      <c r="E68" s="34"/>
      <c r="F68" s="34"/>
    </row>
    <row r="69" spans="1:6" s="33" customFormat="1" x14ac:dyDescent="0.3">
      <c r="A69" s="43" t="s">
        <v>284</v>
      </c>
      <c r="B69" s="44" t="s">
        <v>872</v>
      </c>
      <c r="C69" s="35"/>
      <c r="D69" s="34"/>
      <c r="E69" s="34"/>
      <c r="F69" s="34"/>
    </row>
    <row r="70" spans="1:6" s="33" customFormat="1" ht="12.5" x14ac:dyDescent="0.25">
      <c r="A70" s="36" t="s">
        <v>281</v>
      </c>
      <c r="B70" s="35" t="s">
        <v>1082</v>
      </c>
      <c r="C70" s="35"/>
      <c r="D70" s="34"/>
      <c r="E70" s="34"/>
      <c r="F70" s="34"/>
    </row>
    <row r="71" spans="1:6" s="33" customFormat="1" ht="12.5" x14ac:dyDescent="0.25">
      <c r="A71" s="36"/>
      <c r="B71" s="35" t="s">
        <v>1081</v>
      </c>
      <c r="C71" s="35"/>
      <c r="D71" s="34"/>
      <c r="E71" s="34"/>
      <c r="F71" s="34"/>
    </row>
    <row r="72" spans="1:6" s="33" customFormat="1" ht="12.5" x14ac:dyDescent="0.25">
      <c r="A72" s="36"/>
      <c r="B72" s="35" t="s">
        <v>1080</v>
      </c>
      <c r="C72" s="35"/>
      <c r="D72" s="34"/>
      <c r="E72" s="34"/>
      <c r="F72" s="34"/>
    </row>
    <row r="73" spans="1:6" s="33" customFormat="1" ht="12.5" x14ac:dyDescent="0.25">
      <c r="A73" s="36"/>
      <c r="B73" s="35" t="s">
        <v>1079</v>
      </c>
      <c r="C73" s="35"/>
      <c r="D73" s="34"/>
      <c r="E73" s="34"/>
      <c r="F73" s="34"/>
    </row>
    <row r="74" spans="1:6" s="33" customFormat="1" ht="12.5" x14ac:dyDescent="0.25">
      <c r="A74" s="36"/>
      <c r="B74" s="35" t="s">
        <v>1078</v>
      </c>
      <c r="C74" s="35"/>
      <c r="D74" s="34"/>
      <c r="E74" s="34"/>
      <c r="F74" s="34"/>
    </row>
    <row r="75" spans="1:6" s="33" customFormat="1" ht="12.5" x14ac:dyDescent="0.25">
      <c r="A75" s="36"/>
      <c r="B75" s="35" t="s">
        <v>860</v>
      </c>
      <c r="C75" s="35"/>
      <c r="D75" s="34"/>
      <c r="E75" s="34"/>
      <c r="F75" s="34"/>
    </row>
    <row r="76" spans="1:6" s="33" customFormat="1" ht="12.5" x14ac:dyDescent="0.25">
      <c r="A76" s="36"/>
      <c r="B76" s="35" t="s">
        <v>859</v>
      </c>
      <c r="C76" s="35"/>
      <c r="D76" s="34"/>
      <c r="E76" s="34"/>
      <c r="F76" s="34"/>
    </row>
    <row r="77" spans="1:6" s="33" customFormat="1" ht="12.5" x14ac:dyDescent="0.25">
      <c r="A77" s="36"/>
      <c r="B77" s="35" t="s">
        <v>858</v>
      </c>
      <c r="C77" s="35"/>
      <c r="D77" s="34"/>
      <c r="E77" s="34"/>
      <c r="F77" s="34"/>
    </row>
    <row r="78" spans="1:6" s="33" customFormat="1" ht="12.5" x14ac:dyDescent="0.25">
      <c r="A78" s="36"/>
      <c r="B78" s="35" t="s">
        <v>1077</v>
      </c>
      <c r="C78" s="35"/>
      <c r="D78" s="34"/>
      <c r="E78" s="34"/>
      <c r="F78" s="34"/>
    </row>
    <row r="79" spans="1:6" s="33" customFormat="1" ht="12.5" x14ac:dyDescent="0.25">
      <c r="A79" s="36"/>
      <c r="B79" s="35" t="s">
        <v>1076</v>
      </c>
      <c r="C79" s="35"/>
      <c r="D79" s="34"/>
      <c r="E79" s="34"/>
      <c r="F79" s="34"/>
    </row>
    <row r="80" spans="1:6" s="33" customFormat="1" ht="12.5" x14ac:dyDescent="0.25">
      <c r="A80" s="36"/>
      <c r="B80" s="35" t="s">
        <v>1075</v>
      </c>
      <c r="C80" s="35"/>
      <c r="D80" s="34"/>
      <c r="E80" s="34"/>
      <c r="F80" s="34"/>
    </row>
    <row r="81" spans="1:6" s="33" customFormat="1" ht="12.5" x14ac:dyDescent="0.25">
      <c r="A81" s="36"/>
      <c r="B81" s="35" t="s">
        <v>1074</v>
      </c>
      <c r="C81" s="35"/>
      <c r="D81" s="34"/>
      <c r="E81" s="34"/>
      <c r="F81" s="34"/>
    </row>
    <row r="82" spans="1:6" s="33" customFormat="1" ht="12.5" x14ac:dyDescent="0.25">
      <c r="A82" s="36"/>
      <c r="B82" s="35" t="s">
        <v>1073</v>
      </c>
      <c r="C82" s="35"/>
      <c r="D82" s="34"/>
      <c r="E82" s="34"/>
      <c r="F82" s="34"/>
    </row>
    <row r="83" spans="1:6" s="33" customFormat="1" ht="12.5" x14ac:dyDescent="0.25">
      <c r="A83" s="36"/>
      <c r="B83" s="35" t="s">
        <v>1072</v>
      </c>
      <c r="C83" s="35"/>
      <c r="D83" s="34"/>
      <c r="E83" s="34"/>
      <c r="F83" s="34"/>
    </row>
    <row r="84" spans="1:6" s="33" customFormat="1" ht="12.5" x14ac:dyDescent="0.25">
      <c r="A84" s="36"/>
      <c r="B84" s="35" t="s">
        <v>1071</v>
      </c>
      <c r="C84" s="35"/>
      <c r="D84" s="34"/>
      <c r="E84" s="34"/>
      <c r="F84" s="34"/>
    </row>
    <row r="85" spans="1:6" s="33" customFormat="1" ht="12.5" x14ac:dyDescent="0.25">
      <c r="A85" s="36"/>
      <c r="B85" s="35" t="s">
        <v>1070</v>
      </c>
      <c r="C85" s="35"/>
      <c r="D85" s="34"/>
      <c r="E85" s="34"/>
      <c r="F85" s="34"/>
    </row>
    <row r="86" spans="1:6" s="33" customFormat="1" ht="12.5" x14ac:dyDescent="0.25">
      <c r="A86" s="36"/>
      <c r="B86" s="35" t="s">
        <v>1069</v>
      </c>
      <c r="C86" s="35"/>
      <c r="D86" s="34"/>
      <c r="E86" s="34"/>
      <c r="F86" s="34"/>
    </row>
    <row r="87" spans="1:6" s="33" customFormat="1" ht="12.5" x14ac:dyDescent="0.25">
      <c r="A87" s="36"/>
      <c r="B87" s="35" t="s">
        <v>1068</v>
      </c>
      <c r="C87" s="35"/>
      <c r="D87" s="34"/>
      <c r="E87" s="34"/>
      <c r="F87" s="34"/>
    </row>
    <row r="88" spans="1:6" s="33" customFormat="1" ht="12.5" x14ac:dyDescent="0.25">
      <c r="A88" s="36"/>
      <c r="B88" s="35" t="s">
        <v>1067</v>
      </c>
      <c r="C88" s="35"/>
      <c r="D88" s="34"/>
      <c r="E88" s="34"/>
      <c r="F88" s="34"/>
    </row>
    <row r="89" spans="1:6" s="33" customFormat="1" ht="12.5" x14ac:dyDescent="0.25">
      <c r="A89" s="36"/>
      <c r="B89" s="35" t="s">
        <v>1065</v>
      </c>
      <c r="C89" s="35"/>
      <c r="D89" s="34"/>
      <c r="E89" s="34"/>
      <c r="F89" s="34"/>
    </row>
    <row r="90" spans="1:6" s="33" customFormat="1" ht="12.5" x14ac:dyDescent="0.25">
      <c r="A90" s="36"/>
      <c r="B90" s="35" t="s">
        <v>1066</v>
      </c>
      <c r="C90" s="35"/>
      <c r="D90" s="34"/>
      <c r="E90" s="34"/>
      <c r="F90" s="34"/>
    </row>
    <row r="91" spans="1:6" s="33" customFormat="1" ht="12.5" x14ac:dyDescent="0.25">
      <c r="A91" s="36"/>
      <c r="B91" s="35" t="s">
        <v>1065</v>
      </c>
      <c r="C91" s="35"/>
      <c r="D91" s="34"/>
      <c r="E91" s="34"/>
      <c r="F91" s="34"/>
    </row>
    <row r="92" spans="1:6" s="33" customFormat="1" ht="12.5" x14ac:dyDescent="0.25">
      <c r="A92" s="36"/>
      <c r="B92" s="35" t="s">
        <v>1064</v>
      </c>
      <c r="C92" s="35"/>
      <c r="D92" s="34"/>
      <c r="E92" s="34"/>
      <c r="F92" s="34"/>
    </row>
    <row r="93" spans="1:6" s="33" customFormat="1" ht="12.5" x14ac:dyDescent="0.25">
      <c r="A93" s="36"/>
      <c r="B93" s="35" t="s">
        <v>1063</v>
      </c>
      <c r="C93" s="35"/>
      <c r="D93" s="34"/>
      <c r="E93" s="34"/>
      <c r="F93" s="34"/>
    </row>
    <row r="94" spans="1:6" s="33" customFormat="1" ht="12.5" x14ac:dyDescent="0.25">
      <c r="A94" s="36"/>
      <c r="B94" s="35" t="s">
        <v>1062</v>
      </c>
      <c r="C94" s="35"/>
      <c r="D94" s="34"/>
      <c r="E94" s="34"/>
      <c r="F94" s="34"/>
    </row>
    <row r="95" spans="1:6" s="33" customFormat="1" ht="12.5" x14ac:dyDescent="0.25">
      <c r="A95" s="36"/>
      <c r="B95" s="35" t="s">
        <v>1061</v>
      </c>
      <c r="C95" s="35"/>
      <c r="D95" s="34"/>
      <c r="E95" s="34"/>
      <c r="F95" s="34"/>
    </row>
    <row r="96" spans="1:6" s="33" customFormat="1" ht="12.5" x14ac:dyDescent="0.25">
      <c r="A96" s="36"/>
      <c r="B96" s="35" t="s">
        <v>1060</v>
      </c>
      <c r="C96" s="35"/>
      <c r="D96" s="34"/>
      <c r="E96" s="34"/>
      <c r="F96" s="34"/>
    </row>
    <row r="97" spans="1:6" s="33" customFormat="1" ht="12.5" x14ac:dyDescent="0.25">
      <c r="A97" s="36"/>
      <c r="B97" s="35" t="s">
        <v>1059</v>
      </c>
      <c r="C97" s="35"/>
      <c r="D97" s="34"/>
      <c r="E97" s="34"/>
      <c r="F97" s="34"/>
    </row>
    <row r="98" spans="1:6" s="33" customFormat="1" ht="12.5" x14ac:dyDescent="0.25">
      <c r="A98" s="36"/>
      <c r="B98" s="35" t="s">
        <v>1058</v>
      </c>
      <c r="C98" s="35"/>
      <c r="D98" s="34"/>
      <c r="E98" s="34"/>
      <c r="F98" s="34"/>
    </row>
    <row r="99" spans="1:6" s="33" customFormat="1" thickBot="1" x14ac:dyDescent="0.3">
      <c r="A99" s="36"/>
      <c r="B99" s="35" t="s">
        <v>1057</v>
      </c>
      <c r="C99" s="35" t="s">
        <v>7</v>
      </c>
      <c r="D99" s="34">
        <v>1</v>
      </c>
      <c r="E99" s="34"/>
      <c r="F99" s="34">
        <f>D99*E99</f>
        <v>0</v>
      </c>
    </row>
    <row r="100" spans="1:6" s="33" customFormat="1" ht="13.5" thickBot="1" x14ac:dyDescent="0.35">
      <c r="A100" s="43"/>
      <c r="B100" s="42" t="s">
        <v>844</v>
      </c>
      <c r="C100" s="41"/>
      <c r="D100" s="40"/>
      <c r="E100" s="40"/>
      <c r="F100" s="39">
        <f>SUM(F69:F99)</f>
        <v>0</v>
      </c>
    </row>
    <row r="101" spans="1:6" s="33" customFormat="1" x14ac:dyDescent="0.3">
      <c r="A101" s="43"/>
      <c r="B101" s="35"/>
      <c r="C101" s="35"/>
      <c r="D101" s="34"/>
      <c r="E101" s="34"/>
      <c r="F101" s="34"/>
    </row>
    <row r="102" spans="1:6" s="33" customFormat="1" x14ac:dyDescent="0.3">
      <c r="A102" s="43" t="s">
        <v>231</v>
      </c>
      <c r="B102" s="44" t="s">
        <v>1056</v>
      </c>
      <c r="C102" s="35"/>
      <c r="D102" s="34"/>
      <c r="E102" s="34"/>
      <c r="F102" s="34"/>
    </row>
    <row r="103" spans="1:6" s="33" customFormat="1" x14ac:dyDescent="0.3">
      <c r="A103" s="43"/>
      <c r="B103" s="44"/>
      <c r="C103" s="35"/>
      <c r="D103" s="34"/>
      <c r="E103" s="34"/>
      <c r="F103" s="34"/>
    </row>
    <row r="104" spans="1:6" s="33" customFormat="1" ht="12.5" x14ac:dyDescent="0.25">
      <c r="A104" s="36" t="s">
        <v>228</v>
      </c>
      <c r="B104" s="35" t="s">
        <v>1055</v>
      </c>
      <c r="C104" s="35"/>
      <c r="D104" s="34"/>
      <c r="E104" s="34"/>
      <c r="F104" s="34"/>
    </row>
    <row r="105" spans="1:6" s="33" customFormat="1" ht="12.5" x14ac:dyDescent="0.25">
      <c r="A105" s="36"/>
      <c r="B105" s="35" t="s">
        <v>1054</v>
      </c>
      <c r="C105" s="35"/>
      <c r="D105" s="34"/>
      <c r="E105" s="34"/>
      <c r="F105" s="34"/>
    </row>
    <row r="106" spans="1:6" s="33" customFormat="1" ht="12.5" x14ac:dyDescent="0.25">
      <c r="A106" s="36"/>
      <c r="B106" s="35" t="s">
        <v>1053</v>
      </c>
      <c r="C106" s="35"/>
      <c r="D106" s="34"/>
      <c r="E106" s="34"/>
      <c r="F106" s="34"/>
    </row>
    <row r="107" spans="1:6" s="33" customFormat="1" ht="12.5" x14ac:dyDescent="0.25">
      <c r="A107" s="36"/>
      <c r="B107" s="35" t="s">
        <v>1052</v>
      </c>
      <c r="C107" s="35"/>
      <c r="D107" s="34"/>
      <c r="E107" s="34"/>
      <c r="F107" s="34"/>
    </row>
    <row r="108" spans="1:6" s="33" customFormat="1" ht="12.5" x14ac:dyDescent="0.25">
      <c r="A108" s="36"/>
      <c r="B108" s="35" t="s">
        <v>1051</v>
      </c>
      <c r="C108" s="35" t="s">
        <v>13</v>
      </c>
      <c r="D108" s="34">
        <v>235</v>
      </c>
      <c r="E108" s="34"/>
      <c r="F108" s="34">
        <f>D108*E108</f>
        <v>0</v>
      </c>
    </row>
    <row r="109" spans="1:6" s="33" customFormat="1" ht="12.5" x14ac:dyDescent="0.25">
      <c r="A109" s="36"/>
      <c r="B109" s="35"/>
      <c r="C109" s="35"/>
      <c r="D109" s="34"/>
      <c r="E109" s="34"/>
      <c r="F109" s="34"/>
    </row>
    <row r="110" spans="1:6" s="33" customFormat="1" ht="12.5" x14ac:dyDescent="0.25">
      <c r="A110" s="36" t="s">
        <v>223</v>
      </c>
      <c r="B110" s="35" t="s">
        <v>842</v>
      </c>
      <c r="C110" s="35"/>
      <c r="D110" s="34"/>
      <c r="E110" s="34"/>
      <c r="F110" s="34"/>
    </row>
    <row r="111" spans="1:6" s="33" customFormat="1" ht="12.5" x14ac:dyDescent="0.25">
      <c r="A111" s="36"/>
      <c r="B111" s="35" t="s">
        <v>841</v>
      </c>
      <c r="C111" s="35"/>
      <c r="D111" s="34"/>
      <c r="E111" s="34"/>
      <c r="F111" s="34"/>
    </row>
    <row r="112" spans="1:6" s="33" customFormat="1" ht="12.5" x14ac:dyDescent="0.25">
      <c r="A112" s="36"/>
      <c r="B112" s="35" t="s">
        <v>840</v>
      </c>
      <c r="C112" s="35"/>
      <c r="D112" s="34"/>
      <c r="E112" s="34"/>
      <c r="F112" s="34"/>
    </row>
    <row r="113" spans="1:6" s="33" customFormat="1" ht="12.5" x14ac:dyDescent="0.25">
      <c r="A113" s="36"/>
      <c r="B113" s="35" t="s">
        <v>839</v>
      </c>
      <c r="C113" s="35"/>
      <c r="D113" s="34"/>
      <c r="E113" s="34"/>
      <c r="F113" s="34"/>
    </row>
    <row r="114" spans="1:6" s="33" customFormat="1" ht="12.5" x14ac:dyDescent="0.25">
      <c r="A114" s="36"/>
      <c r="B114" s="35" t="s">
        <v>838</v>
      </c>
      <c r="C114" s="35"/>
      <c r="D114" s="34"/>
      <c r="E114" s="34"/>
      <c r="F114" s="34"/>
    </row>
    <row r="115" spans="1:6" s="33" customFormat="1" ht="12.5" x14ac:dyDescent="0.25">
      <c r="A115" s="36"/>
      <c r="B115" s="35" t="s">
        <v>837</v>
      </c>
      <c r="C115" s="35" t="s">
        <v>13</v>
      </c>
      <c r="D115" s="34">
        <v>235</v>
      </c>
      <c r="E115" s="34"/>
      <c r="F115" s="34">
        <f>D115*E115</f>
        <v>0</v>
      </c>
    </row>
    <row r="116" spans="1:6" s="33" customFormat="1" ht="12.5" x14ac:dyDescent="0.25">
      <c r="A116" s="36"/>
      <c r="B116" s="35"/>
      <c r="C116" s="35"/>
      <c r="D116" s="34"/>
      <c r="E116" s="34"/>
      <c r="F116" s="34"/>
    </row>
    <row r="117" spans="1:6" s="33" customFormat="1" ht="12.5" x14ac:dyDescent="0.25">
      <c r="A117" s="36" t="s">
        <v>221</v>
      </c>
      <c r="B117" s="35" t="s">
        <v>1050</v>
      </c>
      <c r="C117" s="35" t="s">
        <v>7</v>
      </c>
      <c r="D117" s="34">
        <v>1</v>
      </c>
      <c r="E117" s="34"/>
      <c r="F117" s="34">
        <f>D117*E117</f>
        <v>0</v>
      </c>
    </row>
    <row r="118" spans="1:6" s="33" customFormat="1" ht="12.5" x14ac:dyDescent="0.25">
      <c r="A118" s="36"/>
      <c r="B118" s="35"/>
      <c r="C118" s="35"/>
      <c r="D118" s="34"/>
      <c r="E118" s="34"/>
      <c r="F118" s="34"/>
    </row>
    <row r="119" spans="1:6" s="33" customFormat="1" ht="12.5" x14ac:dyDescent="0.25">
      <c r="A119" s="36" t="s">
        <v>216</v>
      </c>
      <c r="B119" s="35" t="s">
        <v>1049</v>
      </c>
      <c r="C119" s="35"/>
      <c r="D119" s="34"/>
      <c r="E119" s="34"/>
      <c r="F119" s="34"/>
    </row>
    <row r="120" spans="1:6" s="33" customFormat="1" ht="12.5" x14ac:dyDescent="0.25">
      <c r="A120" s="36"/>
      <c r="B120" s="35" t="s">
        <v>1048</v>
      </c>
      <c r="C120" s="35"/>
      <c r="D120" s="34"/>
      <c r="E120" s="34"/>
      <c r="F120" s="34"/>
    </row>
    <row r="121" spans="1:6" s="33" customFormat="1" ht="12.5" x14ac:dyDescent="0.25">
      <c r="A121" s="36"/>
      <c r="B121" s="35" t="s">
        <v>1047</v>
      </c>
      <c r="C121" s="35"/>
      <c r="D121" s="34"/>
      <c r="E121" s="34"/>
      <c r="F121" s="34"/>
    </row>
    <row r="122" spans="1:6" s="33" customFormat="1" ht="12.5" x14ac:dyDescent="0.25">
      <c r="A122" s="36"/>
      <c r="B122" s="35" t="s">
        <v>1046</v>
      </c>
      <c r="C122" s="35" t="s">
        <v>7</v>
      </c>
      <c r="D122" s="34">
        <v>1</v>
      </c>
      <c r="E122" s="34"/>
      <c r="F122" s="34">
        <f>D122*E122</f>
        <v>0</v>
      </c>
    </row>
    <row r="123" spans="1:6" s="33" customFormat="1" ht="12.5" x14ac:dyDescent="0.25">
      <c r="A123" s="36"/>
      <c r="B123" s="35"/>
      <c r="C123" s="35"/>
      <c r="D123" s="34"/>
      <c r="E123" s="34"/>
      <c r="F123" s="34"/>
    </row>
    <row r="124" spans="1:6" s="33" customFormat="1" ht="12.5" x14ac:dyDescent="0.25">
      <c r="A124" s="36" t="s">
        <v>209</v>
      </c>
      <c r="B124" s="35" t="s">
        <v>1045</v>
      </c>
      <c r="C124" s="35"/>
      <c r="D124" s="34"/>
      <c r="E124" s="34"/>
      <c r="F124" s="34"/>
    </row>
    <row r="125" spans="1:6" s="33" customFormat="1" ht="12.5" x14ac:dyDescent="0.25">
      <c r="A125" s="36"/>
      <c r="B125" s="35" t="s">
        <v>1044</v>
      </c>
      <c r="C125" s="35"/>
      <c r="D125" s="34"/>
      <c r="E125" s="34"/>
      <c r="F125" s="34"/>
    </row>
    <row r="126" spans="1:6" s="33" customFormat="1" ht="12.5" x14ac:dyDescent="0.25">
      <c r="A126" s="36"/>
      <c r="B126" s="35" t="s">
        <v>1043</v>
      </c>
      <c r="C126" s="35"/>
      <c r="D126" s="34"/>
      <c r="E126" s="34"/>
      <c r="F126" s="34"/>
    </row>
    <row r="127" spans="1:6" s="33" customFormat="1" ht="12.5" x14ac:dyDescent="0.25">
      <c r="A127" s="36"/>
      <c r="B127" s="35" t="s">
        <v>1042</v>
      </c>
      <c r="C127" s="35"/>
      <c r="D127" s="34"/>
      <c r="E127" s="34"/>
      <c r="F127" s="34"/>
    </row>
    <row r="128" spans="1:6" s="33" customFormat="1" ht="12.5" x14ac:dyDescent="0.25">
      <c r="A128" s="36"/>
      <c r="B128" s="35" t="s">
        <v>1041</v>
      </c>
      <c r="C128" s="35"/>
      <c r="D128" s="34"/>
      <c r="E128" s="34"/>
      <c r="F128" s="34"/>
    </row>
    <row r="129" spans="1:6" s="33" customFormat="1" ht="12.5" x14ac:dyDescent="0.25">
      <c r="A129" s="36"/>
      <c r="B129" s="35" t="s">
        <v>1040</v>
      </c>
      <c r="C129" s="35"/>
      <c r="D129" s="34"/>
      <c r="E129" s="34"/>
      <c r="F129" s="34"/>
    </row>
    <row r="130" spans="1:6" s="33" customFormat="1" ht="12.5" x14ac:dyDescent="0.25">
      <c r="A130" s="36"/>
      <c r="B130" s="35" t="s">
        <v>1039</v>
      </c>
      <c r="C130" s="35"/>
      <c r="D130" s="34"/>
      <c r="E130" s="34"/>
      <c r="F130" s="34"/>
    </row>
    <row r="131" spans="1:6" s="33" customFormat="1" ht="12.5" x14ac:dyDescent="0.25">
      <c r="A131" s="36"/>
      <c r="B131" s="35" t="s">
        <v>1038</v>
      </c>
      <c r="C131" s="35"/>
      <c r="D131" s="34"/>
      <c r="E131" s="34"/>
      <c r="F131" s="34"/>
    </row>
    <row r="132" spans="1:6" s="33" customFormat="1" ht="12.5" x14ac:dyDescent="0.25">
      <c r="A132" s="36"/>
      <c r="B132" s="35" t="s">
        <v>1037</v>
      </c>
      <c r="C132" s="35"/>
      <c r="D132" s="34"/>
      <c r="E132" s="34"/>
      <c r="F132" s="34"/>
    </row>
    <row r="133" spans="1:6" s="33" customFormat="1" ht="12.5" x14ac:dyDescent="0.25">
      <c r="A133" s="36"/>
      <c r="B133" s="35" t="s">
        <v>1036</v>
      </c>
      <c r="C133" s="35"/>
      <c r="D133" s="34"/>
      <c r="E133" s="34"/>
      <c r="F133" s="34"/>
    </row>
    <row r="134" spans="1:6" s="33" customFormat="1" ht="12.5" x14ac:dyDescent="0.25">
      <c r="A134" s="36"/>
      <c r="B134" s="35" t="s">
        <v>1035</v>
      </c>
      <c r="C134" s="35"/>
      <c r="D134" s="34"/>
      <c r="E134" s="34"/>
      <c r="F134" s="34"/>
    </row>
    <row r="135" spans="1:6" s="33" customFormat="1" ht="12.5" x14ac:dyDescent="0.25">
      <c r="A135" s="36"/>
      <c r="B135" s="35" t="s">
        <v>1034</v>
      </c>
      <c r="C135" s="35"/>
      <c r="D135" s="34"/>
      <c r="E135" s="34"/>
      <c r="F135" s="34"/>
    </row>
    <row r="136" spans="1:6" s="33" customFormat="1" ht="12.5" x14ac:dyDescent="0.25">
      <c r="A136" s="36"/>
      <c r="B136" s="35" t="s">
        <v>1033</v>
      </c>
      <c r="C136" s="35"/>
      <c r="D136" s="34"/>
      <c r="E136" s="34"/>
      <c r="F136" s="34"/>
    </row>
    <row r="137" spans="1:6" s="33" customFormat="1" ht="12.5" x14ac:dyDescent="0.25">
      <c r="A137" s="36"/>
      <c r="B137" s="35" t="s">
        <v>1032</v>
      </c>
      <c r="C137" s="35"/>
      <c r="D137" s="34"/>
      <c r="E137" s="34"/>
      <c r="F137" s="34"/>
    </row>
    <row r="138" spans="1:6" s="33" customFormat="1" ht="12.5" x14ac:dyDescent="0.25">
      <c r="A138" s="36"/>
      <c r="B138" s="35" t="s">
        <v>1031</v>
      </c>
      <c r="C138" s="35"/>
      <c r="D138" s="34"/>
      <c r="E138" s="34"/>
      <c r="F138" s="34"/>
    </row>
    <row r="139" spans="1:6" s="33" customFormat="1" ht="12.5" x14ac:dyDescent="0.25">
      <c r="A139" s="36"/>
      <c r="B139" s="35" t="s">
        <v>1030</v>
      </c>
      <c r="C139" s="35"/>
      <c r="D139" s="34"/>
      <c r="E139" s="34"/>
      <c r="F139" s="34"/>
    </row>
    <row r="140" spans="1:6" s="33" customFormat="1" ht="12.5" x14ac:dyDescent="0.25">
      <c r="A140" s="36"/>
      <c r="B140" s="35" t="s">
        <v>1029</v>
      </c>
      <c r="C140" s="35" t="s">
        <v>745</v>
      </c>
      <c r="D140" s="34">
        <v>1</v>
      </c>
      <c r="E140" s="34"/>
      <c r="F140" s="34">
        <f>D140*E140</f>
        <v>0</v>
      </c>
    </row>
    <row r="141" spans="1:6" s="33" customFormat="1" ht="12.5" x14ac:dyDescent="0.25">
      <c r="A141" s="36"/>
      <c r="B141" s="35"/>
      <c r="C141" s="35"/>
      <c r="D141" s="34"/>
      <c r="E141" s="34"/>
      <c r="F141" s="34"/>
    </row>
    <row r="142" spans="1:6" s="33" customFormat="1" ht="12.5" x14ac:dyDescent="0.25">
      <c r="A142" s="36" t="s">
        <v>205</v>
      </c>
      <c r="B142" s="35" t="s">
        <v>875</v>
      </c>
      <c r="C142" s="35" t="s">
        <v>745</v>
      </c>
      <c r="D142" s="34">
        <v>2</v>
      </c>
      <c r="E142" s="34"/>
      <c r="F142" s="34">
        <f>D142*E142</f>
        <v>0</v>
      </c>
    </row>
    <row r="143" spans="1:6" s="33" customFormat="1" thickBot="1" x14ac:dyDescent="0.3">
      <c r="A143" s="36"/>
      <c r="B143" s="35"/>
      <c r="C143" s="35"/>
      <c r="D143" s="34"/>
      <c r="E143" s="34"/>
      <c r="F143" s="34"/>
    </row>
    <row r="144" spans="1:6" s="33" customFormat="1" ht="13.5" thickBot="1" x14ac:dyDescent="0.35">
      <c r="A144" s="43"/>
      <c r="B144" s="106" t="s">
        <v>1028</v>
      </c>
      <c r="C144" s="107"/>
      <c r="D144" s="108"/>
      <c r="E144" s="108"/>
      <c r="F144" s="109">
        <f>SUM(F102:F143)</f>
        <v>0</v>
      </c>
    </row>
    <row r="145" spans="1:6" s="33" customFormat="1" x14ac:dyDescent="0.3">
      <c r="A145" s="43"/>
      <c r="B145" s="35"/>
      <c r="C145" s="35"/>
      <c r="D145" s="34"/>
      <c r="E145" s="34"/>
      <c r="F145" s="34"/>
    </row>
    <row r="146" spans="1:6" s="33" customFormat="1" x14ac:dyDescent="0.3">
      <c r="A146" s="43" t="s">
        <v>133</v>
      </c>
      <c r="B146" s="44" t="s">
        <v>31</v>
      </c>
      <c r="C146" s="35"/>
      <c r="D146" s="34"/>
      <c r="E146" s="34"/>
      <c r="F146" s="34"/>
    </row>
    <row r="147" spans="1:6" s="33" customFormat="1" x14ac:dyDescent="0.3">
      <c r="A147" s="43"/>
      <c r="B147" s="44"/>
      <c r="C147" s="35"/>
      <c r="D147" s="34"/>
      <c r="E147" s="34"/>
      <c r="F147" s="34"/>
    </row>
    <row r="148" spans="1:6" s="33" customFormat="1" ht="12.5" x14ac:dyDescent="0.25">
      <c r="A148" s="36" t="s">
        <v>131</v>
      </c>
      <c r="B148" s="35" t="s">
        <v>775</v>
      </c>
      <c r="C148" s="35"/>
      <c r="D148" s="34"/>
      <c r="E148" s="34"/>
      <c r="F148" s="34"/>
    </row>
    <row r="149" spans="1:6" s="33" customFormat="1" ht="12.5" x14ac:dyDescent="0.25">
      <c r="A149" s="36"/>
      <c r="B149" s="35" t="s">
        <v>774</v>
      </c>
      <c r="C149" s="35"/>
      <c r="D149" s="34"/>
      <c r="E149" s="34"/>
      <c r="F149" s="34"/>
    </row>
    <row r="150" spans="1:6" s="33" customFormat="1" ht="13.9" customHeight="1" x14ac:dyDescent="0.25">
      <c r="A150" s="36"/>
      <c r="B150" s="35" t="s">
        <v>773</v>
      </c>
      <c r="C150" s="35" t="s">
        <v>24</v>
      </c>
      <c r="D150" s="34">
        <v>18</v>
      </c>
      <c r="E150" s="65">
        <v>55</v>
      </c>
      <c r="F150" s="65">
        <f>D150*E150</f>
        <v>990</v>
      </c>
    </row>
    <row r="151" spans="1:6" s="33" customFormat="1" ht="12.5" x14ac:dyDescent="0.25">
      <c r="A151" s="36" t="s">
        <v>126</v>
      </c>
      <c r="B151" s="35" t="s">
        <v>772</v>
      </c>
      <c r="C151" s="35"/>
      <c r="D151" s="34"/>
      <c r="E151" s="34"/>
      <c r="F151" s="34"/>
    </row>
    <row r="152" spans="1:6" s="33" customFormat="1" ht="12.5" x14ac:dyDescent="0.25">
      <c r="A152" s="36"/>
      <c r="B152" s="35" t="s">
        <v>771</v>
      </c>
      <c r="C152" s="35" t="s">
        <v>24</v>
      </c>
      <c r="D152" s="34">
        <v>20</v>
      </c>
      <c r="E152" s="65">
        <v>55</v>
      </c>
      <c r="F152" s="65">
        <f>D152*E152</f>
        <v>1100</v>
      </c>
    </row>
    <row r="153" spans="1:6" s="33" customFormat="1" ht="12.5" x14ac:dyDescent="0.25">
      <c r="A153" s="36" t="s">
        <v>121</v>
      </c>
      <c r="B153" s="35" t="s">
        <v>766</v>
      </c>
      <c r="C153" s="35"/>
      <c r="D153" s="34"/>
      <c r="E153" s="34"/>
      <c r="F153" s="34"/>
    </row>
    <row r="154" spans="1:6" s="33" customFormat="1" ht="12.5" x14ac:dyDescent="0.25">
      <c r="A154" s="36"/>
      <c r="B154" s="35" t="s">
        <v>765</v>
      </c>
      <c r="C154" s="35" t="s">
        <v>745</v>
      </c>
      <c r="D154" s="34">
        <v>1</v>
      </c>
      <c r="E154" s="34"/>
      <c r="F154" s="34">
        <f>D154*E154</f>
        <v>0</v>
      </c>
    </row>
    <row r="155" spans="1:6" s="33" customFormat="1" ht="12.5" x14ac:dyDescent="0.25">
      <c r="A155" s="36" t="s">
        <v>115</v>
      </c>
      <c r="B155" s="35" t="s">
        <v>763</v>
      </c>
      <c r="C155" s="35"/>
      <c r="D155" s="34"/>
      <c r="E155" s="34"/>
      <c r="F155" s="34"/>
    </row>
    <row r="156" spans="1:6" s="33" customFormat="1" ht="12.5" x14ac:dyDescent="0.25">
      <c r="A156" s="36"/>
      <c r="B156" s="35" t="s">
        <v>762</v>
      </c>
      <c r="C156" s="35" t="s">
        <v>24</v>
      </c>
      <c r="D156" s="34">
        <v>10</v>
      </c>
      <c r="E156" s="65">
        <v>55</v>
      </c>
      <c r="F156" s="65">
        <f>D156*E156</f>
        <v>550</v>
      </c>
    </row>
    <row r="157" spans="1:6" s="33" customFormat="1" ht="12.5" x14ac:dyDescent="0.25">
      <c r="A157" s="36" t="s">
        <v>110</v>
      </c>
      <c r="B157" s="35" t="s">
        <v>1027</v>
      </c>
      <c r="C157" s="35"/>
      <c r="D157" s="34"/>
      <c r="E157" s="34"/>
      <c r="F157" s="34"/>
    </row>
    <row r="158" spans="1:6" s="33" customFormat="1" ht="12.5" x14ac:dyDescent="0.25">
      <c r="A158" s="36"/>
      <c r="B158" s="35" t="s">
        <v>1026</v>
      </c>
      <c r="C158" s="35"/>
      <c r="D158" s="34"/>
      <c r="E158" s="34"/>
      <c r="F158" s="34"/>
    </row>
    <row r="159" spans="1:6" s="33" customFormat="1" ht="12.5" x14ac:dyDescent="0.25">
      <c r="A159" s="36"/>
      <c r="B159" s="35" t="s">
        <v>1025</v>
      </c>
      <c r="C159" s="35" t="s">
        <v>745</v>
      </c>
      <c r="D159" s="34">
        <v>1</v>
      </c>
      <c r="E159" s="34"/>
      <c r="F159" s="34">
        <f>D159*E159</f>
        <v>0</v>
      </c>
    </row>
    <row r="160" spans="1:6" s="33" customFormat="1" ht="13.5" thickBot="1" x14ac:dyDescent="0.35">
      <c r="A160" s="43"/>
      <c r="B160" s="44"/>
      <c r="C160" s="35"/>
      <c r="D160" s="34"/>
      <c r="E160" s="34"/>
      <c r="F160" s="34"/>
    </row>
    <row r="161" spans="1:6" s="33" customFormat="1" ht="13.5" thickBot="1" x14ac:dyDescent="0.35">
      <c r="A161" s="43"/>
      <c r="B161" s="106" t="s">
        <v>6</v>
      </c>
      <c r="C161" s="107"/>
      <c r="D161" s="108"/>
      <c r="E161" s="108"/>
      <c r="F161" s="109">
        <f>SUM(F146:F160)</f>
        <v>2640</v>
      </c>
    </row>
    <row r="162" spans="1:6" s="33" customFormat="1" x14ac:dyDescent="0.3">
      <c r="A162" s="43"/>
      <c r="B162" s="35"/>
      <c r="C162" s="35"/>
      <c r="D162" s="34"/>
      <c r="E162" s="34"/>
      <c r="F162" s="34"/>
    </row>
    <row r="163" spans="1:6" s="33" customFormat="1" x14ac:dyDescent="0.3">
      <c r="A163" s="43" t="s">
        <v>32</v>
      </c>
      <c r="B163" s="44" t="s">
        <v>760</v>
      </c>
      <c r="C163" s="35"/>
      <c r="D163" s="34"/>
      <c r="E163" s="34"/>
      <c r="F163" s="34"/>
    </row>
    <row r="164" spans="1:6" s="33" customFormat="1" ht="12.5" x14ac:dyDescent="0.25">
      <c r="A164" s="36"/>
      <c r="B164" s="35"/>
      <c r="C164" s="35"/>
      <c r="D164" s="34"/>
      <c r="E164" s="34"/>
      <c r="F164" s="34"/>
    </row>
    <row r="165" spans="1:6" s="33" customFormat="1" ht="12.5" x14ac:dyDescent="0.25">
      <c r="A165" s="36" t="s">
        <v>29</v>
      </c>
      <c r="B165" s="35" t="s">
        <v>1024</v>
      </c>
      <c r="C165" s="35"/>
      <c r="D165" s="34"/>
      <c r="E165" s="34"/>
      <c r="F165" s="34"/>
    </row>
    <row r="166" spans="1:6" s="33" customFormat="1" ht="12.5" x14ac:dyDescent="0.25">
      <c r="A166" s="36"/>
      <c r="B166" s="35" t="s">
        <v>1023</v>
      </c>
      <c r="C166" s="35"/>
      <c r="D166" s="34"/>
      <c r="E166" s="34"/>
      <c r="F166" s="34"/>
    </row>
    <row r="167" spans="1:6" s="33" customFormat="1" ht="12.5" x14ac:dyDescent="0.25">
      <c r="A167" s="36"/>
      <c r="B167" s="35" t="s">
        <v>1022</v>
      </c>
      <c r="C167" s="35" t="s">
        <v>745</v>
      </c>
      <c r="D167" s="34">
        <v>1</v>
      </c>
      <c r="E167" s="34"/>
      <c r="F167" s="34">
        <f>D167*E167</f>
        <v>0</v>
      </c>
    </row>
    <row r="168" spans="1:6" s="33" customFormat="1" ht="12.5" x14ac:dyDescent="0.25">
      <c r="A168" s="36"/>
      <c r="B168" s="35"/>
      <c r="C168" s="35"/>
      <c r="D168" s="34"/>
      <c r="E168" s="34"/>
      <c r="F168" s="34"/>
    </row>
    <row r="169" spans="1:6" s="33" customFormat="1" ht="12.5" x14ac:dyDescent="0.25">
      <c r="A169" s="36" t="s">
        <v>26</v>
      </c>
      <c r="B169" s="35" t="s">
        <v>1021</v>
      </c>
      <c r="C169" s="35" t="s">
        <v>745</v>
      </c>
      <c r="D169" s="34">
        <v>1</v>
      </c>
      <c r="E169" s="34"/>
      <c r="F169" s="34">
        <f>D169*E169</f>
        <v>0</v>
      </c>
    </row>
    <row r="170" spans="1:6" s="33" customFormat="1" ht="12.5" x14ac:dyDescent="0.25">
      <c r="A170" s="36"/>
      <c r="B170" s="35"/>
      <c r="C170" s="35"/>
      <c r="D170" s="34"/>
      <c r="E170" s="34"/>
      <c r="F170" s="34"/>
    </row>
    <row r="171" spans="1:6" s="33" customFormat="1" ht="12.5" x14ac:dyDescent="0.25">
      <c r="A171" s="36" t="s">
        <v>22</v>
      </c>
      <c r="B171" s="35" t="s">
        <v>1020</v>
      </c>
      <c r="C171" s="35"/>
      <c r="D171" s="34"/>
      <c r="E171" s="34"/>
      <c r="F171" s="34"/>
    </row>
    <row r="172" spans="1:6" s="33" customFormat="1" ht="12.5" x14ac:dyDescent="0.25">
      <c r="A172" s="36"/>
      <c r="B172" s="35" t="s">
        <v>1019</v>
      </c>
      <c r="C172" s="35"/>
      <c r="D172" s="34"/>
      <c r="E172" s="34"/>
      <c r="F172" s="34"/>
    </row>
    <row r="173" spans="1:6" s="33" customFormat="1" ht="12.5" x14ac:dyDescent="0.25">
      <c r="A173" s="36"/>
      <c r="B173" s="35" t="s">
        <v>1018</v>
      </c>
      <c r="C173" s="35" t="s">
        <v>745</v>
      </c>
      <c r="D173" s="34">
        <v>1</v>
      </c>
      <c r="E173" s="34">
        <f>SUM(F180:F186)*0.1</f>
        <v>0</v>
      </c>
      <c r="F173" s="34">
        <f>D173*E173</f>
        <v>0</v>
      </c>
    </row>
    <row r="174" spans="1:6" s="33" customFormat="1" ht="12.5" x14ac:dyDescent="0.25">
      <c r="A174" s="36"/>
      <c r="B174" s="35"/>
      <c r="C174" s="35"/>
      <c r="D174" s="34"/>
      <c r="E174" s="34"/>
      <c r="F174" s="34"/>
    </row>
    <row r="175" spans="1:6" s="33" customFormat="1" ht="13.5" thickBot="1" x14ac:dyDescent="0.35">
      <c r="A175" s="43"/>
      <c r="B175" s="44"/>
      <c r="C175" s="35"/>
      <c r="D175" s="34"/>
      <c r="E175" s="34"/>
      <c r="F175" s="34"/>
    </row>
    <row r="176" spans="1:6" s="33" customFormat="1" ht="13.5" thickBot="1" x14ac:dyDescent="0.35">
      <c r="A176" s="43"/>
      <c r="B176" s="106" t="s">
        <v>744</v>
      </c>
      <c r="C176" s="107"/>
      <c r="D176" s="108"/>
      <c r="E176" s="108"/>
      <c r="F176" s="109">
        <f>SUM(F163:F175)</f>
        <v>0</v>
      </c>
    </row>
    <row r="177" spans="1:6" s="33" customFormat="1" x14ac:dyDescent="0.3">
      <c r="A177" s="43"/>
      <c r="B177" s="35"/>
      <c r="C177" s="35"/>
      <c r="D177" s="34"/>
      <c r="E177" s="34"/>
      <c r="F177" s="34"/>
    </row>
    <row r="178" spans="1:6" s="33" customFormat="1" ht="11.25" customHeight="1" x14ac:dyDescent="0.3">
      <c r="A178" s="43"/>
      <c r="B178" s="44" t="s">
        <v>5</v>
      </c>
      <c r="C178" s="35"/>
      <c r="D178" s="34"/>
      <c r="E178" s="34"/>
      <c r="F178" s="34"/>
    </row>
    <row r="179" spans="1:6" s="33" customFormat="1" ht="12.5" x14ac:dyDescent="0.25">
      <c r="A179" s="38"/>
      <c r="B179" s="37"/>
      <c r="C179" s="35"/>
      <c r="D179" s="34"/>
      <c r="E179" s="34"/>
      <c r="F179" s="34"/>
    </row>
    <row r="180" spans="1:6" s="33" customFormat="1" ht="12.5" x14ac:dyDescent="0.25">
      <c r="A180" s="38" t="str">
        <f>A8</f>
        <v>1.00</v>
      </c>
      <c r="B180" s="37" t="str">
        <f>B8</f>
        <v>PRIPRAVLJALNA DELA</v>
      </c>
      <c r="C180" s="35"/>
      <c r="D180" s="34"/>
      <c r="E180" s="34"/>
      <c r="F180" s="34">
        <f>SUM(F10:F18)</f>
        <v>0</v>
      </c>
    </row>
    <row r="181" spans="1:6" s="33" customFormat="1" ht="12.5" x14ac:dyDescent="0.25">
      <c r="A181" s="38"/>
      <c r="B181" s="37"/>
      <c r="C181" s="35"/>
      <c r="D181" s="34"/>
      <c r="E181" s="34"/>
      <c r="F181" s="34"/>
    </row>
    <row r="182" spans="1:6" s="33" customFormat="1" ht="12.5" x14ac:dyDescent="0.25">
      <c r="A182" s="38" t="str">
        <f>A22</f>
        <v>2.00</v>
      </c>
      <c r="B182" s="37" t="str">
        <f>B22</f>
        <v>GRADBENA DELA</v>
      </c>
      <c r="C182" s="35"/>
      <c r="D182" s="34"/>
      <c r="E182" s="34"/>
      <c r="F182" s="34">
        <f>F67</f>
        <v>0</v>
      </c>
    </row>
    <row r="183" spans="1:6" s="33" customFormat="1" ht="12.5" x14ac:dyDescent="0.25">
      <c r="A183" s="38"/>
      <c r="B183" s="37"/>
      <c r="C183" s="35"/>
      <c r="D183" s="34"/>
      <c r="E183" s="34"/>
      <c r="F183" s="34"/>
    </row>
    <row r="184" spans="1:6" s="33" customFormat="1" ht="12.5" x14ac:dyDescent="0.25">
      <c r="A184" s="38" t="str">
        <f>A69</f>
        <v>3.00</v>
      </c>
      <c r="B184" s="37" t="str">
        <f>B69</f>
        <v>RAZDELILCI</v>
      </c>
      <c r="C184" s="35"/>
      <c r="D184" s="34"/>
      <c r="E184" s="34"/>
      <c r="F184" s="34">
        <f>F99</f>
        <v>0</v>
      </c>
    </row>
    <row r="185" spans="1:6" s="33" customFormat="1" ht="12.5" x14ac:dyDescent="0.25">
      <c r="A185" s="38"/>
      <c r="B185" s="37"/>
      <c r="C185" s="35"/>
      <c r="D185" s="34"/>
      <c r="E185" s="34"/>
      <c r="F185" s="34"/>
    </row>
    <row r="186" spans="1:6" s="33" customFormat="1" ht="12.5" x14ac:dyDescent="0.25">
      <c r="A186" s="38" t="str">
        <f>A102</f>
        <v>4.00</v>
      </c>
      <c r="B186" s="37" t="str">
        <f>B102</f>
        <v>NN DOVOD, STROŠKI JP ELEKTRO, POGODBE</v>
      </c>
      <c r="C186" s="35"/>
      <c r="D186" s="34"/>
      <c r="E186" s="34"/>
      <c r="F186" s="34">
        <f>F144</f>
        <v>0</v>
      </c>
    </row>
    <row r="187" spans="1:6" s="33" customFormat="1" ht="12.5" x14ac:dyDescent="0.25">
      <c r="A187" s="38"/>
      <c r="B187" s="37"/>
      <c r="C187" s="35"/>
      <c r="D187" s="34"/>
      <c r="E187" s="34"/>
      <c r="F187" s="34"/>
    </row>
    <row r="188" spans="1:6" s="33" customFormat="1" ht="12.5" x14ac:dyDescent="0.25">
      <c r="A188" s="38" t="str">
        <f>A146</f>
        <v>5.00</v>
      </c>
      <c r="B188" s="37" t="str">
        <f>B146</f>
        <v>TUJE STORITVE</v>
      </c>
      <c r="C188" s="35"/>
      <c r="D188" s="34"/>
      <c r="E188" s="34"/>
      <c r="F188" s="34">
        <f>F161</f>
        <v>2640</v>
      </c>
    </row>
    <row r="189" spans="1:6" s="33" customFormat="1" ht="12.5" x14ac:dyDescent="0.25">
      <c r="A189" s="38"/>
      <c r="B189" s="37"/>
      <c r="C189" s="35"/>
      <c r="D189" s="34"/>
      <c r="E189" s="34"/>
      <c r="F189" s="34"/>
    </row>
    <row r="190" spans="1:6" s="33" customFormat="1" ht="12.5" x14ac:dyDescent="0.25">
      <c r="A190" s="38" t="str">
        <f>A163</f>
        <v>6.00</v>
      </c>
      <c r="B190" s="37" t="str">
        <f>B163</f>
        <v>OSTALO</v>
      </c>
      <c r="C190" s="35"/>
      <c r="D190" s="34"/>
      <c r="E190" s="34"/>
      <c r="F190" s="34">
        <f>F176</f>
        <v>0</v>
      </c>
    </row>
    <row r="191" spans="1:6" s="33" customFormat="1" thickBot="1" x14ac:dyDescent="0.3">
      <c r="A191" s="38"/>
      <c r="B191" s="37"/>
      <c r="C191" s="35"/>
      <c r="D191" s="34"/>
      <c r="E191" s="34"/>
      <c r="F191" s="34"/>
    </row>
    <row r="192" spans="1:6" s="33" customFormat="1" ht="13.5" thickBot="1" x14ac:dyDescent="0.35">
      <c r="A192" s="43"/>
      <c r="B192" s="106" t="s">
        <v>0</v>
      </c>
      <c r="C192" s="107"/>
      <c r="D192" s="108"/>
      <c r="E192" s="108"/>
      <c r="F192" s="109">
        <f>SUM(F178:F191)</f>
        <v>2640</v>
      </c>
    </row>
    <row r="193" spans="1:6" s="33" customFormat="1" ht="13.5" thickBot="1" x14ac:dyDescent="0.35">
      <c r="A193" s="43"/>
      <c r="B193" s="35" t="s">
        <v>1</v>
      </c>
      <c r="C193" s="35"/>
      <c r="D193" s="34"/>
      <c r="E193" s="34"/>
      <c r="F193" s="34">
        <f>F192*0.22</f>
        <v>580.79999999999995</v>
      </c>
    </row>
    <row r="194" spans="1:6" s="33" customFormat="1" ht="13.5" thickBot="1" x14ac:dyDescent="0.35">
      <c r="A194" s="43"/>
      <c r="B194" s="42" t="s">
        <v>4</v>
      </c>
      <c r="C194" s="41"/>
      <c r="D194" s="40"/>
      <c r="E194" s="40"/>
      <c r="F194" s="39">
        <f>SUM(F192:F193)</f>
        <v>3220.8</v>
      </c>
    </row>
    <row r="195" spans="1:6" s="33" customFormat="1" ht="12.5" x14ac:dyDescent="0.25">
      <c r="A195" s="36"/>
      <c r="B195" s="35"/>
      <c r="C195" s="35"/>
      <c r="D195" s="34"/>
      <c r="E195" s="34"/>
      <c r="F195" s="34"/>
    </row>
    <row r="196" spans="1:6" s="33" customFormat="1" ht="46" x14ac:dyDescent="0.25">
      <c r="A196" s="36"/>
      <c r="B196" s="139" t="s">
        <v>1135</v>
      </c>
      <c r="C196" s="35"/>
      <c r="D196" s="34"/>
      <c r="E196" s="34"/>
      <c r="F196" s="34"/>
    </row>
    <row r="197" spans="1:6" s="33" customFormat="1" ht="12.5" x14ac:dyDescent="0.25">
      <c r="A197" s="36"/>
      <c r="B197" s="35"/>
      <c r="C197" s="35"/>
      <c r="D197" s="34"/>
      <c r="E197" s="34"/>
      <c r="F197" s="34"/>
    </row>
    <row r="198" spans="1:6" s="33" customFormat="1" ht="12.5" x14ac:dyDescent="0.25">
      <c r="A198" s="36"/>
      <c r="B198" s="35"/>
      <c r="C198" s="35"/>
      <c r="D198" s="34"/>
      <c r="E198" s="34"/>
      <c r="F198" s="34"/>
    </row>
    <row r="199" spans="1:6" s="33" customFormat="1" ht="12.5" x14ac:dyDescent="0.25">
      <c r="A199" s="36"/>
      <c r="B199" s="35"/>
      <c r="C199" s="35"/>
      <c r="D199" s="34"/>
      <c r="E199" s="34"/>
      <c r="F199" s="34"/>
    </row>
    <row r="200" spans="1:6" s="33" customFormat="1" ht="12.5" x14ac:dyDescent="0.25">
      <c r="A200" s="36"/>
      <c r="B200" s="35"/>
      <c r="C200" s="35"/>
      <c r="D200" s="34"/>
      <c r="E200" s="34"/>
      <c r="F200" s="34"/>
    </row>
    <row r="201" spans="1:6" s="33" customFormat="1" ht="12.5" x14ac:dyDescent="0.25">
      <c r="A201" s="36"/>
      <c r="B201" s="35"/>
      <c r="C201" s="35"/>
      <c r="D201" s="34"/>
      <c r="E201" s="34"/>
      <c r="F201" s="34"/>
    </row>
    <row r="202" spans="1:6" s="33" customFormat="1" ht="12.5" x14ac:dyDescent="0.25">
      <c r="A202" s="36"/>
      <c r="B202" s="35"/>
      <c r="C202" s="35"/>
      <c r="D202" s="34"/>
      <c r="E202" s="34"/>
      <c r="F202" s="34"/>
    </row>
    <row r="203" spans="1:6" s="33" customFormat="1" ht="12.5" x14ac:dyDescent="0.25">
      <c r="A203" s="36"/>
      <c r="B203" s="35"/>
      <c r="C203" s="35"/>
      <c r="D203" s="34"/>
      <c r="E203" s="34"/>
      <c r="F203" s="34"/>
    </row>
    <row r="204" spans="1:6" s="33" customFormat="1" ht="12.5" x14ac:dyDescent="0.25">
      <c r="A204" s="36"/>
      <c r="B204" s="35"/>
      <c r="C204" s="35"/>
      <c r="D204" s="34"/>
      <c r="E204" s="34"/>
      <c r="F204" s="34"/>
    </row>
    <row r="205" spans="1:6" s="33" customFormat="1" ht="12.5" x14ac:dyDescent="0.25">
      <c r="A205" s="36"/>
      <c r="B205" s="35"/>
      <c r="C205" s="35"/>
      <c r="D205" s="34"/>
      <c r="E205" s="34"/>
      <c r="F205" s="34"/>
    </row>
    <row r="206" spans="1:6" s="33" customFormat="1" ht="12.5" x14ac:dyDescent="0.25">
      <c r="A206" s="36"/>
      <c r="B206" s="35"/>
      <c r="C206" s="35"/>
      <c r="D206" s="34"/>
      <c r="E206" s="34"/>
      <c r="F206" s="34"/>
    </row>
    <row r="207" spans="1:6" s="33" customFormat="1" ht="12.5" x14ac:dyDescent="0.25">
      <c r="A207" s="36"/>
      <c r="B207" s="35"/>
      <c r="C207" s="35"/>
      <c r="D207" s="34"/>
      <c r="E207" s="34"/>
      <c r="F207" s="34"/>
    </row>
    <row r="208" spans="1:6" s="33" customFormat="1" ht="12.5" x14ac:dyDescent="0.25">
      <c r="A208" s="36"/>
      <c r="B208" s="35"/>
      <c r="C208" s="35"/>
      <c r="D208" s="34"/>
      <c r="E208" s="34"/>
      <c r="F208" s="34"/>
    </row>
    <row r="209" spans="1:6" s="33" customFormat="1" ht="12.5" x14ac:dyDescent="0.25">
      <c r="A209" s="36"/>
      <c r="B209" s="35"/>
      <c r="C209" s="35"/>
      <c r="D209" s="34"/>
      <c r="E209" s="34"/>
      <c r="F209" s="34"/>
    </row>
    <row r="210" spans="1:6" s="33" customFormat="1" ht="12.5" x14ac:dyDescent="0.25">
      <c r="A210" s="36"/>
      <c r="B210" s="35"/>
      <c r="C210" s="35"/>
      <c r="D210" s="34"/>
      <c r="E210" s="34"/>
      <c r="F210" s="34"/>
    </row>
    <row r="211" spans="1:6" s="33" customFormat="1" ht="12.5" x14ac:dyDescent="0.25">
      <c r="A211" s="36"/>
      <c r="B211" s="35"/>
      <c r="C211" s="35"/>
      <c r="D211" s="34"/>
      <c r="E211" s="34"/>
      <c r="F211" s="34"/>
    </row>
    <row r="212" spans="1:6" s="33" customFormat="1" ht="12.5" x14ac:dyDescent="0.25">
      <c r="A212" s="36"/>
      <c r="B212" s="35"/>
      <c r="C212" s="35"/>
      <c r="D212" s="34"/>
      <c r="E212" s="34"/>
      <c r="F212" s="34"/>
    </row>
    <row r="213" spans="1:6" s="33" customFormat="1" ht="12.5" x14ac:dyDescent="0.25">
      <c r="A213" s="36"/>
      <c r="B213" s="35"/>
      <c r="C213" s="35"/>
      <c r="D213" s="34"/>
      <c r="E213" s="34"/>
      <c r="F213" s="34"/>
    </row>
    <row r="214" spans="1:6" s="33" customFormat="1" ht="12.5" x14ac:dyDescent="0.25">
      <c r="A214" s="36"/>
      <c r="B214" s="35"/>
      <c r="C214" s="35"/>
      <c r="D214" s="34"/>
      <c r="E214" s="34"/>
      <c r="F214" s="34"/>
    </row>
    <row r="215" spans="1:6" s="33" customFormat="1" ht="12.5" x14ac:dyDescent="0.25">
      <c r="A215" s="36"/>
      <c r="B215" s="35"/>
      <c r="C215" s="35"/>
      <c r="D215" s="34"/>
      <c r="E215" s="34"/>
      <c r="F215" s="34"/>
    </row>
    <row r="216" spans="1:6" s="33" customFormat="1" ht="12.5" x14ac:dyDescent="0.25">
      <c r="A216" s="36"/>
      <c r="B216" s="35"/>
      <c r="C216" s="35"/>
      <c r="D216" s="34"/>
      <c r="E216" s="34"/>
      <c r="F216" s="34"/>
    </row>
    <row r="217" spans="1:6" s="33" customFormat="1" ht="12.5" x14ac:dyDescent="0.25">
      <c r="A217" s="36"/>
      <c r="B217" s="35"/>
      <c r="C217" s="35"/>
      <c r="D217" s="34"/>
      <c r="E217" s="34"/>
      <c r="F217" s="34"/>
    </row>
    <row r="218" spans="1:6" s="33" customFormat="1" ht="12.5" x14ac:dyDescent="0.25">
      <c r="A218" s="36"/>
      <c r="B218" s="35"/>
      <c r="C218" s="35"/>
      <c r="D218" s="34"/>
      <c r="E218" s="34"/>
      <c r="F218" s="34"/>
    </row>
    <row r="219" spans="1:6" s="33" customFormat="1" ht="12.5" x14ac:dyDescent="0.25">
      <c r="A219" s="36"/>
      <c r="B219" s="35"/>
      <c r="C219" s="35"/>
      <c r="D219" s="34"/>
      <c r="E219" s="34"/>
      <c r="F219" s="34"/>
    </row>
    <row r="220" spans="1:6" s="33" customFormat="1" ht="12.5" x14ac:dyDescent="0.25">
      <c r="A220" s="36"/>
      <c r="B220" s="35"/>
      <c r="C220" s="35"/>
      <c r="D220" s="34"/>
      <c r="E220" s="34"/>
      <c r="F220" s="34"/>
    </row>
    <row r="221" spans="1:6" s="33" customFormat="1" ht="12.5" x14ac:dyDescent="0.25">
      <c r="A221" s="36"/>
      <c r="B221" s="35"/>
      <c r="C221" s="35"/>
      <c r="D221" s="34"/>
      <c r="E221" s="34"/>
      <c r="F221" s="34"/>
    </row>
    <row r="222" spans="1:6" s="33" customFormat="1" ht="12.5" x14ac:dyDescent="0.25">
      <c r="A222" s="36"/>
      <c r="B222" s="35"/>
      <c r="C222" s="35"/>
      <c r="D222" s="34"/>
      <c r="E222" s="34"/>
      <c r="F222" s="34"/>
    </row>
    <row r="223" spans="1:6" s="33" customFormat="1" ht="12.5" x14ac:dyDescent="0.25">
      <c r="A223" s="36"/>
      <c r="B223" s="35"/>
      <c r="C223" s="35"/>
      <c r="D223" s="34"/>
      <c r="E223" s="34"/>
      <c r="F223" s="34"/>
    </row>
    <row r="224" spans="1:6" s="33" customFormat="1" ht="12.5" x14ac:dyDescent="0.25">
      <c r="A224" s="36"/>
      <c r="B224" s="35"/>
      <c r="C224" s="35"/>
      <c r="D224" s="34"/>
      <c r="E224" s="34"/>
      <c r="F224" s="34"/>
    </row>
    <row r="225" spans="1:6" s="33" customFormat="1" ht="12.5" x14ac:dyDescent="0.25">
      <c r="A225" s="36"/>
      <c r="B225" s="35"/>
      <c r="C225" s="35"/>
      <c r="D225" s="34"/>
      <c r="E225" s="34"/>
      <c r="F225" s="34"/>
    </row>
    <row r="226" spans="1:6" s="33" customFormat="1" ht="12.5" x14ac:dyDescent="0.25">
      <c r="A226" s="36"/>
      <c r="B226" s="35"/>
      <c r="C226" s="35"/>
      <c r="D226" s="34"/>
      <c r="E226" s="34"/>
      <c r="F226" s="34"/>
    </row>
    <row r="227" spans="1:6" s="33" customFormat="1" ht="12.5" x14ac:dyDescent="0.25">
      <c r="A227" s="38"/>
      <c r="B227" s="37"/>
      <c r="C227" s="35"/>
      <c r="D227" s="34"/>
      <c r="E227" s="34"/>
      <c r="F227" s="34"/>
    </row>
    <row r="228" spans="1:6" s="33" customFormat="1" ht="12.5" x14ac:dyDescent="0.25">
      <c r="A228" s="38"/>
      <c r="B228" s="37"/>
      <c r="C228" s="35"/>
      <c r="D228" s="34"/>
      <c r="E228" s="34"/>
      <c r="F228" s="34"/>
    </row>
    <row r="229" spans="1:6" s="33" customFormat="1" ht="12.5" x14ac:dyDescent="0.25">
      <c r="A229" s="38"/>
      <c r="B229" s="37"/>
      <c r="C229" s="35"/>
      <c r="D229" s="34"/>
      <c r="E229" s="34"/>
      <c r="F229" s="34"/>
    </row>
    <row r="230" spans="1:6" s="33" customFormat="1" ht="12.5" x14ac:dyDescent="0.25">
      <c r="A230" s="36"/>
      <c r="B230" s="35"/>
      <c r="C230" s="35"/>
      <c r="D230" s="34"/>
      <c r="E230" s="34"/>
      <c r="F230" s="34"/>
    </row>
    <row r="231" spans="1:6" s="33" customFormat="1" ht="12.5" x14ac:dyDescent="0.25">
      <c r="A231" s="36"/>
      <c r="B231" s="35"/>
      <c r="C231" s="35"/>
      <c r="D231" s="34"/>
      <c r="E231" s="34"/>
      <c r="F231" s="34"/>
    </row>
    <row r="232" spans="1:6" s="33" customFormat="1" ht="12.5" x14ac:dyDescent="0.25">
      <c r="A232" s="36"/>
      <c r="B232" s="35"/>
      <c r="C232" s="35"/>
      <c r="D232" s="34"/>
      <c r="E232" s="34"/>
      <c r="F232" s="34"/>
    </row>
    <row r="233" spans="1:6" s="33" customFormat="1" ht="12.5" x14ac:dyDescent="0.25">
      <c r="A233" s="36"/>
      <c r="B233" s="35"/>
      <c r="C233" s="35"/>
      <c r="D233" s="34"/>
      <c r="E233" s="34"/>
      <c r="F233" s="34"/>
    </row>
    <row r="234" spans="1:6" s="33" customFormat="1" ht="12.5" x14ac:dyDescent="0.25">
      <c r="A234" s="36"/>
      <c r="B234" s="35"/>
      <c r="C234" s="35"/>
      <c r="D234" s="34"/>
      <c r="E234" s="34"/>
      <c r="F234" s="34"/>
    </row>
    <row r="235" spans="1:6" s="33" customFormat="1" ht="12.5" x14ac:dyDescent="0.25">
      <c r="A235" s="36"/>
      <c r="B235" s="35"/>
      <c r="C235" s="35"/>
      <c r="D235" s="34"/>
      <c r="E235" s="34"/>
      <c r="F235" s="34"/>
    </row>
    <row r="236" spans="1:6" s="33" customFormat="1" ht="12.5" x14ac:dyDescent="0.25">
      <c r="A236" s="36"/>
      <c r="B236" s="35"/>
      <c r="C236" s="35"/>
      <c r="D236" s="34"/>
      <c r="E236" s="34"/>
      <c r="F236" s="34"/>
    </row>
    <row r="237" spans="1:6" s="33" customFormat="1" ht="12.5" x14ac:dyDescent="0.25">
      <c r="A237" s="36"/>
      <c r="B237" s="35"/>
      <c r="C237" s="35"/>
      <c r="D237" s="34"/>
      <c r="E237" s="34"/>
      <c r="F237" s="34"/>
    </row>
    <row r="238" spans="1:6" s="33" customFormat="1" ht="12.5" x14ac:dyDescent="0.25">
      <c r="A238" s="36"/>
      <c r="B238" s="35"/>
      <c r="C238" s="35"/>
      <c r="D238" s="34"/>
      <c r="E238" s="34"/>
      <c r="F238" s="34"/>
    </row>
    <row r="239" spans="1:6" s="33" customFormat="1" ht="12.5" x14ac:dyDescent="0.25">
      <c r="A239" s="36"/>
      <c r="B239" s="35"/>
      <c r="C239" s="35"/>
      <c r="D239" s="34"/>
      <c r="E239" s="34"/>
      <c r="F239" s="34"/>
    </row>
    <row r="240" spans="1:6" s="33" customFormat="1" ht="12.5" x14ac:dyDescent="0.25">
      <c r="A240" s="36"/>
      <c r="B240" s="35"/>
      <c r="C240" s="35"/>
      <c r="D240" s="34"/>
      <c r="E240" s="34"/>
      <c r="F240" s="34"/>
    </row>
    <row r="241" spans="1:6" s="33" customFormat="1" ht="12.5" x14ac:dyDescent="0.25">
      <c r="A241" s="36"/>
      <c r="B241" s="35"/>
      <c r="C241" s="35"/>
      <c r="D241" s="34"/>
      <c r="E241" s="34"/>
      <c r="F241" s="34"/>
    </row>
    <row r="242" spans="1:6" s="33" customFormat="1" ht="12.5" x14ac:dyDescent="0.25">
      <c r="A242" s="36"/>
      <c r="B242" s="35"/>
      <c r="C242" s="35"/>
      <c r="D242" s="34"/>
      <c r="E242" s="34"/>
      <c r="F242" s="34"/>
    </row>
    <row r="243" spans="1:6" s="33" customFormat="1" ht="12.5" x14ac:dyDescent="0.25">
      <c r="A243" s="36"/>
      <c r="B243" s="35"/>
      <c r="C243" s="35"/>
      <c r="D243" s="34"/>
      <c r="E243" s="34"/>
      <c r="F243" s="34"/>
    </row>
    <row r="244" spans="1:6" s="33" customFormat="1" ht="12.5" x14ac:dyDescent="0.25">
      <c r="A244" s="36"/>
      <c r="B244" s="35"/>
      <c r="C244" s="35"/>
      <c r="D244" s="34"/>
      <c r="E244" s="34"/>
      <c r="F244" s="34"/>
    </row>
  </sheetData>
  <printOptions gridLines="1"/>
  <pageMargins left="0.78740157480314965" right="0.75" top="0.98425196850393704" bottom="0.98425196850393704" header="0.59055118110236227" footer="0.59055118110236227"/>
  <pageSetup paperSize="9" orientation="portrait" horizontalDpi="300" verticalDpi="300" r:id="rId1"/>
  <headerFooter alignWithMargins="0">
    <oddHeader>&amp;L
              Opis postavke                                      Enota         Količina             Cena/enoto        Skupaj</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28"/>
  <sheetViews>
    <sheetView topLeftCell="A4" zoomScaleNormal="100" zoomScaleSheetLayoutView="100" workbookViewId="0">
      <selection activeCell="B36" sqref="B36"/>
    </sheetView>
  </sheetViews>
  <sheetFormatPr defaultColWidth="9.1796875" defaultRowHeight="14" x14ac:dyDescent="0.3"/>
  <cols>
    <col min="1" max="1" width="3" style="57" bestFit="1" customWidth="1"/>
    <col min="2" max="2" width="68.7265625" style="57" customWidth="1"/>
    <col min="3" max="3" width="15.90625" style="57" customWidth="1"/>
    <col min="4" max="4" width="17" style="57" customWidth="1"/>
    <col min="5" max="5" width="18.08984375" style="57" customWidth="1"/>
    <col min="6" max="16384" width="9.1796875" style="57"/>
  </cols>
  <sheetData>
    <row r="1" spans="1:5" s="52" customFormat="1" ht="18" x14ac:dyDescent="0.4">
      <c r="A1" s="158" t="s">
        <v>1109</v>
      </c>
      <c r="B1" s="159"/>
      <c r="C1" s="160"/>
    </row>
    <row r="2" spans="1:5" s="52" customFormat="1" ht="41.5" customHeight="1" x14ac:dyDescent="0.3">
      <c r="A2" s="161" t="s">
        <v>1122</v>
      </c>
      <c r="B2" s="162"/>
      <c r="C2" s="162"/>
      <c r="D2" s="146" t="s">
        <v>1136</v>
      </c>
      <c r="E2" s="149" t="s">
        <v>1123</v>
      </c>
    </row>
    <row r="3" spans="1:5" s="52" customFormat="1" x14ac:dyDescent="0.3">
      <c r="A3" s="51"/>
      <c r="B3" s="51"/>
      <c r="C3" s="123" t="s">
        <v>0</v>
      </c>
      <c r="D3" s="111"/>
      <c r="E3" s="112"/>
    </row>
    <row r="4" spans="1:5" s="52" customFormat="1" x14ac:dyDescent="0.3">
      <c r="A4" s="58">
        <v>1</v>
      </c>
      <c r="B4" s="58" t="s">
        <v>1111</v>
      </c>
      <c r="C4" s="145">
        <f>'1 CESTA'!F591</f>
        <v>29950</v>
      </c>
      <c r="D4" s="113">
        <f>+C4</f>
        <v>29950</v>
      </c>
      <c r="E4" s="113">
        <v>0</v>
      </c>
    </row>
    <row r="5" spans="1:5" s="52" customFormat="1" x14ac:dyDescent="0.3">
      <c r="A5" s="58"/>
      <c r="B5" s="116"/>
      <c r="C5" s="117"/>
      <c r="D5" s="113"/>
      <c r="E5" s="113"/>
    </row>
    <row r="6" spans="1:5" s="52" customFormat="1" x14ac:dyDescent="0.3">
      <c r="A6" s="58">
        <v>2</v>
      </c>
      <c r="B6" s="58" t="s">
        <v>476</v>
      </c>
      <c r="C6" s="113">
        <f>'2 KOLESARSKA STEZA'!F138</f>
        <v>1210</v>
      </c>
      <c r="D6" s="113">
        <v>0</v>
      </c>
      <c r="E6" s="113">
        <f>+C6</f>
        <v>1210</v>
      </c>
    </row>
    <row r="7" spans="1:5" s="52" customFormat="1" x14ac:dyDescent="0.3">
      <c r="A7" s="58"/>
      <c r="B7" s="58"/>
      <c r="C7" s="113"/>
      <c r="D7" s="113"/>
      <c r="E7" s="113"/>
    </row>
    <row r="8" spans="1:5" s="52" customFormat="1" x14ac:dyDescent="0.3">
      <c r="A8" s="58">
        <v>3</v>
      </c>
      <c r="B8" s="58" t="s">
        <v>499</v>
      </c>
      <c r="C8" s="113">
        <f>'3 BUS'!F179</f>
        <v>0</v>
      </c>
      <c r="D8" s="113">
        <f>+C8</f>
        <v>0</v>
      </c>
      <c r="E8" s="113">
        <v>0</v>
      </c>
    </row>
    <row r="9" spans="1:5" s="52" customFormat="1" x14ac:dyDescent="0.3">
      <c r="A9" s="58"/>
      <c r="B9" s="112"/>
      <c r="C9" s="118"/>
      <c r="D9" s="113"/>
      <c r="E9" s="113"/>
    </row>
    <row r="10" spans="1:5" s="52" customFormat="1" x14ac:dyDescent="0.3">
      <c r="A10" s="58">
        <v>4</v>
      </c>
      <c r="B10" s="58" t="s">
        <v>1112</v>
      </c>
      <c r="C10" s="115">
        <f>'4 ZID'!F138</f>
        <v>440</v>
      </c>
      <c r="D10" s="113">
        <f>+C10</f>
        <v>440</v>
      </c>
      <c r="E10" s="113">
        <v>0</v>
      </c>
    </row>
    <row r="11" spans="1:5" s="52" customFormat="1" x14ac:dyDescent="0.3">
      <c r="A11" s="58"/>
      <c r="B11" s="112"/>
      <c r="C11" s="119"/>
      <c r="D11" s="113"/>
      <c r="E11" s="113"/>
    </row>
    <row r="12" spans="1:5" s="52" customFormat="1" x14ac:dyDescent="0.3">
      <c r="A12" s="58">
        <v>5</v>
      </c>
      <c r="B12" s="58" t="s">
        <v>1113</v>
      </c>
      <c r="C12" s="113">
        <f>'5-1 PREPUST km 0,00'!F124+'5-2 PREPUST km 1,90'!F117+'5-3 PREPUST km 2,30'!F109</f>
        <v>1320</v>
      </c>
      <c r="D12" s="113">
        <f>+C12</f>
        <v>1320</v>
      </c>
      <c r="E12" s="113">
        <v>0</v>
      </c>
    </row>
    <row r="13" spans="1:5" s="52" customFormat="1" x14ac:dyDescent="0.3">
      <c r="A13" s="58"/>
      <c r="B13" s="58"/>
      <c r="C13" s="113"/>
      <c r="D13" s="113"/>
      <c r="E13" s="113"/>
    </row>
    <row r="14" spans="1:5" s="52" customFormat="1" x14ac:dyDescent="0.3">
      <c r="A14" s="58">
        <v>6</v>
      </c>
      <c r="B14" s="58" t="s">
        <v>1114</v>
      </c>
      <c r="C14" s="113">
        <f>'6 VODOVOD'!F256</f>
        <v>453.2</v>
      </c>
      <c r="D14" s="113">
        <f>+C14</f>
        <v>453.2</v>
      </c>
      <c r="E14" s="113">
        <v>0</v>
      </c>
    </row>
    <row r="15" spans="1:5" s="52" customFormat="1" x14ac:dyDescent="0.3">
      <c r="A15" s="58"/>
      <c r="B15" s="58"/>
      <c r="C15" s="113"/>
      <c r="D15" s="113"/>
      <c r="E15" s="113"/>
    </row>
    <row r="16" spans="1:5" s="52" customFormat="1" x14ac:dyDescent="0.3">
      <c r="A16" s="58">
        <v>7</v>
      </c>
      <c r="B16" s="58" t="s">
        <v>1115</v>
      </c>
      <c r="C16" s="113">
        <f>'7-1 CR_objekt A'!F318+'7-2 CR_objekt C'!F155</f>
        <v>5280</v>
      </c>
      <c r="D16" s="113">
        <f>+C16</f>
        <v>5280</v>
      </c>
      <c r="E16" s="113">
        <v>0</v>
      </c>
    </row>
    <row r="17" spans="1:8" s="52" customFormat="1" x14ac:dyDescent="0.3">
      <c r="A17" s="58"/>
      <c r="B17" s="58"/>
      <c r="C17" s="113"/>
      <c r="D17" s="113"/>
      <c r="E17" s="113"/>
    </row>
    <row r="18" spans="1:8" s="52" customFormat="1" x14ac:dyDescent="0.3">
      <c r="A18" s="58">
        <v>8</v>
      </c>
      <c r="B18" s="58" t="s">
        <v>1116</v>
      </c>
      <c r="C18" s="115">
        <f>'8 NN_objekt A'!F192</f>
        <v>2640</v>
      </c>
      <c r="D18" s="113">
        <f>+C18</f>
        <v>2640</v>
      </c>
      <c r="E18" s="113">
        <v>0</v>
      </c>
    </row>
    <row r="19" spans="1:8" s="52" customFormat="1" x14ac:dyDescent="0.3">
      <c r="A19" s="58"/>
      <c r="B19" s="112"/>
      <c r="C19" s="119"/>
      <c r="D19" s="113"/>
      <c r="E19" s="113"/>
    </row>
    <row r="20" spans="1:8" s="52" customFormat="1" x14ac:dyDescent="0.3">
      <c r="A20" s="58">
        <v>9</v>
      </c>
      <c r="B20" s="58" t="s">
        <v>1110</v>
      </c>
      <c r="C20" s="113">
        <f>SUM(C4:C19)*0.1</f>
        <v>4129.32</v>
      </c>
      <c r="D20" s="113">
        <f>SUM(D4:D19)*0.1</f>
        <v>4008.3199999999997</v>
      </c>
      <c r="E20" s="113">
        <f>SUM(E4:E19)*0.1</f>
        <v>121</v>
      </c>
      <c r="F20" s="55"/>
    </row>
    <row r="21" spans="1:8" s="52" customFormat="1" x14ac:dyDescent="0.3">
      <c r="A21" s="58"/>
      <c r="B21" s="112"/>
      <c r="C21" s="113"/>
      <c r="D21" s="113"/>
      <c r="E21" s="113"/>
    </row>
    <row r="22" spans="1:8" s="53" customFormat="1" x14ac:dyDescent="0.3">
      <c r="A22" s="58"/>
      <c r="B22" s="58" t="s">
        <v>2</v>
      </c>
      <c r="C22" s="120">
        <f>SUM(C4:C21)</f>
        <v>45422.52</v>
      </c>
      <c r="D22" s="114">
        <f>SUM(D4:D21)</f>
        <v>44091.519999999997</v>
      </c>
      <c r="E22" s="114">
        <f>SUM(E4:E21)</f>
        <v>1331</v>
      </c>
      <c r="F22" s="54"/>
    </row>
    <row r="23" spans="1:8" s="52" customFormat="1" x14ac:dyDescent="0.3">
      <c r="A23" s="58"/>
      <c r="B23" s="121" t="s">
        <v>1</v>
      </c>
      <c r="C23" s="120">
        <f>+C22*0.22</f>
        <v>9992.9543999999987</v>
      </c>
      <c r="D23" s="113">
        <f>+D22*0.22</f>
        <v>9700.134399999999</v>
      </c>
      <c r="E23" s="113">
        <f>+E22*0.22</f>
        <v>292.82</v>
      </c>
      <c r="F23" s="54"/>
    </row>
    <row r="24" spans="1:8" s="56" customFormat="1" ht="17.25" customHeight="1" x14ac:dyDescent="0.3">
      <c r="A24" s="59"/>
      <c r="B24" s="59" t="s">
        <v>0</v>
      </c>
      <c r="C24" s="122">
        <f>SUM(C22:C23)</f>
        <v>55415.474399999992</v>
      </c>
      <c r="D24" s="147">
        <f>+D23+D22</f>
        <v>53791.654399999999</v>
      </c>
      <c r="E24" s="148">
        <f>+E23+E22</f>
        <v>1623.82</v>
      </c>
      <c r="F24" s="54"/>
    </row>
    <row r="25" spans="1:8" ht="14.5" thickBot="1" x14ac:dyDescent="0.35"/>
    <row r="26" spans="1:8" ht="19" thickBot="1" x14ac:dyDescent="0.5">
      <c r="B26" s="151" t="s">
        <v>1141</v>
      </c>
      <c r="C26" s="152">
        <f>+C24</f>
        <v>55415.474399999992</v>
      </c>
      <c r="D26" s="5" t="s">
        <v>1142</v>
      </c>
      <c r="E26" s="5"/>
      <c r="F26" s="5"/>
      <c r="G26"/>
      <c r="H26" s="153"/>
    </row>
    <row r="27" spans="1:8" ht="37.5" thickBot="1" x14ac:dyDescent="0.5">
      <c r="B27" s="154" t="s">
        <v>1145</v>
      </c>
      <c r="C27" s="152">
        <f>+D24</f>
        <v>53791.654399999999</v>
      </c>
      <c r="D27" s="5" t="s">
        <v>1143</v>
      </c>
      <c r="E27" s="5"/>
      <c r="F27" s="5"/>
      <c r="G27"/>
      <c r="H27" s="153"/>
    </row>
    <row r="28" spans="1:8" ht="19" thickBot="1" x14ac:dyDescent="0.5">
      <c r="B28" s="151" t="s">
        <v>1146</v>
      </c>
      <c r="C28" s="152">
        <f>+E24</f>
        <v>1623.82</v>
      </c>
      <c r="D28" s="5" t="s">
        <v>1144</v>
      </c>
      <c r="E28" s="5"/>
      <c r="F28" s="5"/>
      <c r="G28"/>
      <c r="H28" s="153"/>
    </row>
  </sheetData>
  <mergeCells count="2">
    <mergeCell ref="A1:C1"/>
    <mergeCell ref="A2:C2"/>
  </mergeCells>
  <phoneticPr fontId="1" type="noConversion"/>
  <pageMargins left="0.86614173228346458" right="0.75" top="0.98425196850393704" bottom="0.98425196850393704"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C7495-0598-4EFA-99DA-58348CEE9663}">
  <sheetPr>
    <pageSetUpPr fitToPage="1"/>
  </sheetPr>
  <dimension ref="A1:J1075"/>
  <sheetViews>
    <sheetView tabSelected="1" topLeftCell="A213" zoomScaleNormal="100" zoomScaleSheetLayoutView="145" workbookViewId="0">
      <selection activeCell="H242" sqref="H242"/>
    </sheetView>
  </sheetViews>
  <sheetFormatPr defaultColWidth="9.1796875" defaultRowHeight="12.5" x14ac:dyDescent="0.25"/>
  <cols>
    <col min="1" max="1" width="6.1796875" style="36" customWidth="1"/>
    <col min="2" max="2" width="39.26953125" style="35" customWidth="1"/>
    <col min="3" max="3" width="9.1796875" style="35"/>
    <col min="4" max="5" width="13.26953125" style="34" customWidth="1"/>
    <col min="6" max="6" width="13.7265625" style="34" customWidth="1"/>
    <col min="7" max="9" width="9.1796875" style="33"/>
    <col min="10" max="10" width="45.6328125" style="33" customWidth="1"/>
    <col min="11" max="16384" width="9.1796875" style="33"/>
  </cols>
  <sheetData>
    <row r="1" spans="1:7" ht="13" x14ac:dyDescent="0.3">
      <c r="B1" s="44" t="s">
        <v>1117</v>
      </c>
      <c r="G1" s="60"/>
    </row>
    <row r="2" spans="1:7" ht="13" x14ac:dyDescent="0.3">
      <c r="B2" s="163" t="s">
        <v>457</v>
      </c>
      <c r="C2" s="164"/>
      <c r="D2" s="164"/>
      <c r="E2" s="164"/>
      <c r="G2" s="60"/>
    </row>
    <row r="3" spans="1:7" ht="13" x14ac:dyDescent="0.3">
      <c r="B3" s="44"/>
    </row>
    <row r="4" spans="1:7" ht="13" x14ac:dyDescent="0.3">
      <c r="B4" s="63" t="s">
        <v>456</v>
      </c>
      <c r="C4" s="64"/>
    </row>
    <row r="5" spans="1:7" ht="13" x14ac:dyDescent="0.3">
      <c r="B5" s="63" t="s">
        <v>455</v>
      </c>
      <c r="C5" s="64"/>
    </row>
    <row r="6" spans="1:7" ht="13" x14ac:dyDescent="0.3">
      <c r="B6" s="44"/>
    </row>
    <row r="7" spans="1:7" x14ac:dyDescent="0.25">
      <c r="A7" s="36" t="s">
        <v>454</v>
      </c>
      <c r="B7" s="35" t="s">
        <v>453</v>
      </c>
      <c r="D7" s="65"/>
    </row>
    <row r="8" spans="1:7" ht="13" x14ac:dyDescent="0.3">
      <c r="B8" s="68" t="s">
        <v>452</v>
      </c>
      <c r="D8" s="65"/>
    </row>
    <row r="9" spans="1:7" ht="13" x14ac:dyDescent="0.3">
      <c r="B9" s="68" t="s">
        <v>451</v>
      </c>
    </row>
    <row r="10" spans="1:7" ht="13" x14ac:dyDescent="0.3">
      <c r="B10" s="68" t="s">
        <v>1137</v>
      </c>
    </row>
    <row r="11" spans="1:7" x14ac:dyDescent="0.25">
      <c r="D11" s="65"/>
    </row>
    <row r="12" spans="1:7" ht="13" x14ac:dyDescent="0.3">
      <c r="B12" s="68" t="s">
        <v>450</v>
      </c>
      <c r="D12" s="65"/>
    </row>
    <row r="13" spans="1:7" ht="13" x14ac:dyDescent="0.3">
      <c r="B13" s="68" t="s">
        <v>449</v>
      </c>
    </row>
    <row r="14" spans="1:7" ht="13" x14ac:dyDescent="0.3">
      <c r="B14" s="68" t="s">
        <v>448</v>
      </c>
    </row>
    <row r="15" spans="1:7" ht="13" x14ac:dyDescent="0.3">
      <c r="B15" s="68" t="s">
        <v>447</v>
      </c>
    </row>
    <row r="16" spans="1:7" ht="13" x14ac:dyDescent="0.25">
      <c r="A16" s="77"/>
      <c r="B16" s="78"/>
      <c r="C16" s="82" t="s">
        <v>743</v>
      </c>
      <c r="D16" s="82" t="s">
        <v>742</v>
      </c>
      <c r="E16" s="82" t="s">
        <v>741</v>
      </c>
      <c r="F16" s="82" t="s">
        <v>1118</v>
      </c>
    </row>
    <row r="17" spans="1:6" ht="13" x14ac:dyDescent="0.3">
      <c r="A17" s="83" t="s">
        <v>446</v>
      </c>
      <c r="B17" s="84" t="s">
        <v>445</v>
      </c>
      <c r="C17" s="85"/>
      <c r="D17" s="87"/>
      <c r="E17" s="87"/>
      <c r="F17" s="87"/>
    </row>
    <row r="18" spans="1:6" ht="13" x14ac:dyDescent="0.3">
      <c r="A18" s="83"/>
      <c r="B18" s="84"/>
      <c r="C18" s="85"/>
      <c r="D18" s="87"/>
      <c r="E18" s="87"/>
      <c r="F18" s="87"/>
    </row>
    <row r="19" spans="1:6" x14ac:dyDescent="0.25">
      <c r="A19" s="88"/>
      <c r="B19" s="85" t="s">
        <v>444</v>
      </c>
      <c r="C19" s="85"/>
      <c r="D19" s="86"/>
      <c r="E19" s="87"/>
      <c r="F19" s="87"/>
    </row>
    <row r="20" spans="1:6" x14ac:dyDescent="0.25">
      <c r="A20" s="88" t="s">
        <v>443</v>
      </c>
      <c r="B20" s="85" t="s">
        <v>437</v>
      </c>
      <c r="C20" s="85"/>
      <c r="D20" s="86"/>
      <c r="E20" s="87"/>
      <c r="F20" s="87"/>
    </row>
    <row r="21" spans="1:6" x14ac:dyDescent="0.25">
      <c r="A21" s="88"/>
      <c r="B21" s="85" t="s">
        <v>442</v>
      </c>
      <c r="C21" s="85"/>
      <c r="D21" s="86"/>
      <c r="E21" s="87"/>
      <c r="F21" s="87"/>
    </row>
    <row r="22" spans="1:6" x14ac:dyDescent="0.25">
      <c r="A22" s="88"/>
      <c r="B22" s="85" t="s">
        <v>430</v>
      </c>
      <c r="C22" s="85" t="s">
        <v>13</v>
      </c>
      <c r="D22" s="87">
        <v>2730</v>
      </c>
      <c r="E22" s="87"/>
      <c r="F22" s="87">
        <f>D22*E22</f>
        <v>0</v>
      </c>
    </row>
    <row r="23" spans="1:6" x14ac:dyDescent="0.25">
      <c r="A23" s="88"/>
      <c r="B23" s="85"/>
      <c r="C23" s="85"/>
      <c r="D23" s="86"/>
      <c r="E23" s="87"/>
      <c r="F23" s="87"/>
    </row>
    <row r="24" spans="1:6" x14ac:dyDescent="0.25">
      <c r="A24" s="88"/>
      <c r="B24" s="85" t="s">
        <v>18</v>
      </c>
      <c r="C24" s="85"/>
      <c r="D24" s="86"/>
      <c r="E24" s="87"/>
      <c r="F24" s="87"/>
    </row>
    <row r="25" spans="1:6" x14ac:dyDescent="0.25">
      <c r="A25" s="88" t="s">
        <v>441</v>
      </c>
      <c r="B25" s="85" t="s">
        <v>440</v>
      </c>
      <c r="C25" s="85" t="s">
        <v>7</v>
      </c>
      <c r="D25" s="87">
        <v>180</v>
      </c>
      <c r="E25" s="87"/>
      <c r="F25" s="87">
        <f>D25*E25</f>
        <v>0</v>
      </c>
    </row>
    <row r="26" spans="1:6" x14ac:dyDescent="0.25">
      <c r="A26" s="88"/>
      <c r="B26" s="85"/>
      <c r="C26" s="85"/>
      <c r="D26" s="86"/>
      <c r="E26" s="87"/>
      <c r="F26" s="87"/>
    </row>
    <row r="27" spans="1:6" x14ac:dyDescent="0.25">
      <c r="A27" s="88"/>
      <c r="B27" s="85" t="s">
        <v>439</v>
      </c>
      <c r="C27" s="85"/>
      <c r="D27" s="86"/>
      <c r="E27" s="87"/>
      <c r="F27" s="87"/>
    </row>
    <row r="28" spans="1:6" x14ac:dyDescent="0.25">
      <c r="A28" s="88" t="s">
        <v>438</v>
      </c>
      <c r="B28" s="85" t="s">
        <v>437</v>
      </c>
      <c r="C28" s="85"/>
      <c r="D28" s="86"/>
      <c r="E28" s="87"/>
      <c r="F28" s="87"/>
    </row>
    <row r="29" spans="1:6" x14ac:dyDescent="0.25">
      <c r="A29" s="88"/>
      <c r="B29" s="85" t="s">
        <v>436</v>
      </c>
      <c r="C29" s="85"/>
      <c r="D29" s="86"/>
      <c r="E29" s="87"/>
      <c r="F29" s="87"/>
    </row>
    <row r="30" spans="1:6" x14ac:dyDescent="0.25">
      <c r="A30" s="88"/>
      <c r="B30" s="85" t="s">
        <v>435</v>
      </c>
      <c r="C30" s="85" t="s">
        <v>13</v>
      </c>
      <c r="D30" s="87">
        <v>2730</v>
      </c>
      <c r="E30" s="87"/>
      <c r="F30" s="87">
        <f>D30*E30</f>
        <v>0</v>
      </c>
    </row>
    <row r="31" spans="1:6" x14ac:dyDescent="0.25">
      <c r="A31" s="88"/>
      <c r="B31" s="85"/>
      <c r="C31" s="85"/>
      <c r="D31" s="86"/>
      <c r="E31" s="87"/>
      <c r="F31" s="87"/>
    </row>
    <row r="32" spans="1:6" x14ac:dyDescent="0.25">
      <c r="A32" s="88"/>
      <c r="B32" s="85" t="s">
        <v>434</v>
      </c>
      <c r="C32" s="85"/>
      <c r="D32" s="86"/>
      <c r="E32" s="87"/>
      <c r="F32" s="87"/>
    </row>
    <row r="33" spans="1:7" x14ac:dyDescent="0.25">
      <c r="A33" s="88" t="s">
        <v>433</v>
      </c>
      <c r="B33" s="85" t="s">
        <v>432</v>
      </c>
      <c r="C33" s="85"/>
      <c r="D33" s="86"/>
      <c r="E33" s="87"/>
      <c r="F33" s="87"/>
    </row>
    <row r="34" spans="1:7" x14ac:dyDescent="0.25">
      <c r="A34" s="88"/>
      <c r="B34" s="85" t="s">
        <v>431</v>
      </c>
      <c r="C34" s="85"/>
      <c r="D34" s="86"/>
      <c r="E34" s="87"/>
      <c r="F34" s="87"/>
    </row>
    <row r="35" spans="1:7" x14ac:dyDescent="0.25">
      <c r="A35" s="88"/>
      <c r="B35" s="85" t="s">
        <v>430</v>
      </c>
      <c r="C35" s="85" t="s">
        <v>7</v>
      </c>
      <c r="D35" s="87">
        <v>140</v>
      </c>
      <c r="E35" s="87"/>
      <c r="F35" s="87">
        <f>D35*E35</f>
        <v>0</v>
      </c>
    </row>
    <row r="36" spans="1:7" ht="13" x14ac:dyDescent="0.3">
      <c r="A36" s="83"/>
      <c r="B36" s="84"/>
      <c r="C36" s="85"/>
      <c r="D36" s="87"/>
      <c r="E36" s="87"/>
      <c r="F36" s="87"/>
    </row>
    <row r="37" spans="1:7" x14ac:dyDescent="0.25">
      <c r="A37" s="88"/>
      <c r="B37" s="85" t="s">
        <v>429</v>
      </c>
      <c r="C37" s="85"/>
      <c r="D37" s="86"/>
      <c r="E37" s="87"/>
      <c r="F37" s="87"/>
    </row>
    <row r="38" spans="1:7" x14ac:dyDescent="0.25">
      <c r="A38" s="88" t="s">
        <v>428</v>
      </c>
      <c r="B38" s="85" t="s">
        <v>427</v>
      </c>
      <c r="C38" s="85"/>
      <c r="D38" s="86"/>
      <c r="E38" s="87"/>
      <c r="F38" s="87"/>
    </row>
    <row r="39" spans="1:7" x14ac:dyDescent="0.25">
      <c r="A39" s="88"/>
      <c r="B39" s="85" t="s">
        <v>426</v>
      </c>
      <c r="C39" s="85"/>
      <c r="D39" s="86"/>
      <c r="E39" s="87"/>
      <c r="F39" s="87"/>
    </row>
    <row r="40" spans="1:7" x14ac:dyDescent="0.25">
      <c r="A40" s="88"/>
      <c r="B40" s="85" t="s">
        <v>425</v>
      </c>
      <c r="C40" s="85"/>
      <c r="D40" s="86"/>
      <c r="E40" s="87"/>
      <c r="F40" s="87"/>
      <c r="G40" s="60"/>
    </row>
    <row r="41" spans="1:7" x14ac:dyDescent="0.25">
      <c r="A41" s="88"/>
      <c r="B41" s="89" t="s">
        <v>327</v>
      </c>
      <c r="C41" s="85" t="s">
        <v>54</v>
      </c>
      <c r="D41" s="87">
        <v>1500</v>
      </c>
      <c r="E41" s="87"/>
      <c r="F41" s="87">
        <f>D41*E41</f>
        <v>0</v>
      </c>
    </row>
    <row r="42" spans="1:7" x14ac:dyDescent="0.25">
      <c r="A42" s="88"/>
      <c r="B42" s="85"/>
      <c r="C42" s="85"/>
      <c r="D42" s="86"/>
      <c r="E42" s="87"/>
      <c r="F42" s="87"/>
    </row>
    <row r="43" spans="1:7" x14ac:dyDescent="0.25">
      <c r="A43" s="88"/>
      <c r="B43" s="85" t="s">
        <v>424</v>
      </c>
      <c r="C43" s="85"/>
      <c r="D43" s="86"/>
      <c r="E43" s="87"/>
      <c r="F43" s="87"/>
    </row>
    <row r="44" spans="1:7" x14ac:dyDescent="0.25">
      <c r="A44" s="88" t="s">
        <v>423</v>
      </c>
      <c r="B44" s="85" t="s">
        <v>422</v>
      </c>
      <c r="C44" s="85"/>
      <c r="D44" s="86"/>
      <c r="E44" s="87"/>
      <c r="F44" s="87"/>
    </row>
    <row r="45" spans="1:7" x14ac:dyDescent="0.25">
      <c r="A45" s="88"/>
      <c r="B45" s="85" t="s">
        <v>421</v>
      </c>
      <c r="C45" s="85"/>
      <c r="D45" s="86"/>
      <c r="E45" s="87"/>
      <c r="F45" s="87"/>
    </row>
    <row r="46" spans="1:7" x14ac:dyDescent="0.25">
      <c r="A46" s="88"/>
      <c r="B46" s="85" t="s">
        <v>420</v>
      </c>
      <c r="C46" s="85"/>
      <c r="D46" s="86"/>
      <c r="E46" s="87"/>
      <c r="F46" s="87"/>
      <c r="G46" s="60"/>
    </row>
    <row r="47" spans="1:7" x14ac:dyDescent="0.25">
      <c r="A47" s="88"/>
      <c r="B47" s="89" t="s">
        <v>327</v>
      </c>
      <c r="C47" s="85" t="s">
        <v>7</v>
      </c>
      <c r="D47" s="87">
        <v>100</v>
      </c>
      <c r="E47" s="87"/>
      <c r="F47" s="87">
        <f>D47*E47</f>
        <v>0</v>
      </c>
    </row>
    <row r="48" spans="1:7" x14ac:dyDescent="0.25">
      <c r="A48" s="88"/>
      <c r="B48" s="85"/>
      <c r="C48" s="85"/>
      <c r="D48" s="86"/>
      <c r="E48" s="87"/>
      <c r="F48" s="87"/>
    </row>
    <row r="49" spans="1:7" x14ac:dyDescent="0.25">
      <c r="A49" s="88"/>
      <c r="B49" s="85" t="s">
        <v>419</v>
      </c>
      <c r="C49" s="85"/>
      <c r="D49" s="86"/>
      <c r="E49" s="87"/>
      <c r="F49" s="87"/>
    </row>
    <row r="50" spans="1:7" x14ac:dyDescent="0.25">
      <c r="A50" s="88" t="s">
        <v>418</v>
      </c>
      <c r="B50" s="85" t="s">
        <v>417</v>
      </c>
      <c r="C50" s="85"/>
      <c r="D50" s="86"/>
      <c r="E50" s="87"/>
      <c r="F50" s="87"/>
    </row>
    <row r="51" spans="1:7" x14ac:dyDescent="0.25">
      <c r="A51" s="88"/>
      <c r="B51" s="85" t="s">
        <v>416</v>
      </c>
      <c r="C51" s="85"/>
      <c r="D51" s="86"/>
      <c r="E51" s="87"/>
      <c r="F51" s="87"/>
      <c r="G51" s="60"/>
    </row>
    <row r="52" spans="1:7" x14ac:dyDescent="0.25">
      <c r="A52" s="88"/>
      <c r="B52" s="89" t="s">
        <v>327</v>
      </c>
      <c r="C52" s="85" t="s">
        <v>7</v>
      </c>
      <c r="D52" s="87">
        <v>100</v>
      </c>
      <c r="E52" s="87"/>
      <c r="F52" s="87">
        <f>D52*E52</f>
        <v>0</v>
      </c>
    </row>
    <row r="53" spans="1:7" x14ac:dyDescent="0.25">
      <c r="A53" s="88"/>
      <c r="B53" s="85"/>
      <c r="C53" s="85"/>
      <c r="D53" s="86"/>
      <c r="E53" s="87"/>
      <c r="F53" s="87"/>
    </row>
    <row r="54" spans="1:7" x14ac:dyDescent="0.25">
      <c r="A54" s="88"/>
      <c r="B54" s="85"/>
      <c r="C54" s="85"/>
      <c r="D54" s="86"/>
      <c r="E54" s="87"/>
      <c r="F54" s="87"/>
    </row>
    <row r="55" spans="1:7" x14ac:dyDescent="0.25">
      <c r="A55" s="88"/>
      <c r="B55" s="85"/>
      <c r="C55" s="85"/>
      <c r="D55" s="86"/>
      <c r="E55" s="87"/>
      <c r="F55" s="87"/>
    </row>
    <row r="56" spans="1:7" x14ac:dyDescent="0.25">
      <c r="A56" s="88"/>
      <c r="B56" s="85"/>
      <c r="C56" s="85"/>
      <c r="D56" s="86"/>
      <c r="E56" s="87"/>
      <c r="F56" s="87"/>
    </row>
    <row r="57" spans="1:7" x14ac:dyDescent="0.25">
      <c r="A57" s="88"/>
      <c r="B57" s="85" t="s">
        <v>415</v>
      </c>
      <c r="C57" s="85"/>
      <c r="D57" s="86"/>
      <c r="E57" s="87"/>
      <c r="F57" s="87"/>
    </row>
    <row r="58" spans="1:7" x14ac:dyDescent="0.25">
      <c r="A58" s="88" t="s">
        <v>414</v>
      </c>
      <c r="B58" s="85" t="s">
        <v>413</v>
      </c>
      <c r="C58" s="85"/>
      <c r="D58" s="86"/>
      <c r="E58" s="87"/>
      <c r="F58" s="87"/>
    </row>
    <row r="59" spans="1:7" x14ac:dyDescent="0.25">
      <c r="A59" s="88"/>
      <c r="B59" s="85" t="s">
        <v>412</v>
      </c>
      <c r="C59" s="85"/>
      <c r="D59" s="86"/>
      <c r="E59" s="87"/>
      <c r="F59" s="87"/>
      <c r="G59" s="60"/>
    </row>
    <row r="60" spans="1:7" x14ac:dyDescent="0.25">
      <c r="A60" s="88"/>
      <c r="B60" s="89" t="s">
        <v>401</v>
      </c>
      <c r="C60" s="85" t="s">
        <v>7</v>
      </c>
      <c r="D60" s="87">
        <v>15</v>
      </c>
      <c r="E60" s="87"/>
      <c r="F60" s="87">
        <f>D60*E60</f>
        <v>0</v>
      </c>
    </row>
    <row r="61" spans="1:7" x14ac:dyDescent="0.25">
      <c r="A61" s="88"/>
      <c r="B61" s="85"/>
      <c r="C61" s="85"/>
      <c r="D61" s="87"/>
      <c r="E61" s="87"/>
      <c r="F61" s="87"/>
    </row>
    <row r="62" spans="1:7" x14ac:dyDescent="0.25">
      <c r="A62" s="88"/>
      <c r="B62" s="85" t="s">
        <v>411</v>
      </c>
      <c r="C62" s="85"/>
      <c r="D62" s="87"/>
      <c r="E62" s="87"/>
      <c r="F62" s="87"/>
    </row>
    <row r="63" spans="1:7" x14ac:dyDescent="0.25">
      <c r="A63" s="88" t="s">
        <v>410</v>
      </c>
      <c r="B63" s="85" t="s">
        <v>409</v>
      </c>
      <c r="C63" s="85"/>
      <c r="D63" s="87"/>
      <c r="E63" s="87"/>
      <c r="F63" s="87"/>
    </row>
    <row r="64" spans="1:7" x14ac:dyDescent="0.25">
      <c r="A64" s="88"/>
      <c r="B64" s="85" t="s">
        <v>408</v>
      </c>
      <c r="C64" s="85"/>
      <c r="D64" s="87"/>
      <c r="E64" s="87"/>
      <c r="F64" s="87"/>
      <c r="G64" s="60"/>
    </row>
    <row r="65" spans="1:7" x14ac:dyDescent="0.25">
      <c r="A65" s="88"/>
      <c r="B65" s="89" t="s">
        <v>401</v>
      </c>
      <c r="C65" s="85" t="s">
        <v>7</v>
      </c>
      <c r="D65" s="87">
        <v>8</v>
      </c>
      <c r="E65" s="87"/>
      <c r="F65" s="87">
        <f>D65*E65</f>
        <v>0</v>
      </c>
    </row>
    <row r="66" spans="1:7" x14ac:dyDescent="0.25">
      <c r="A66" s="88"/>
      <c r="B66" s="89"/>
      <c r="C66" s="85"/>
      <c r="D66" s="87"/>
      <c r="E66" s="87"/>
      <c r="F66" s="87"/>
    </row>
    <row r="67" spans="1:7" x14ac:dyDescent="0.25">
      <c r="A67" s="88"/>
      <c r="B67" s="85"/>
      <c r="C67" s="85"/>
      <c r="D67" s="87"/>
      <c r="E67" s="87"/>
      <c r="F67" s="87"/>
    </row>
    <row r="68" spans="1:7" x14ac:dyDescent="0.25">
      <c r="A68" s="88"/>
      <c r="B68" s="85" t="s">
        <v>407</v>
      </c>
      <c r="C68" s="85"/>
      <c r="D68" s="86"/>
      <c r="E68" s="87"/>
      <c r="F68" s="87"/>
    </row>
    <row r="69" spans="1:7" x14ac:dyDescent="0.25">
      <c r="A69" s="88" t="s">
        <v>406</v>
      </c>
      <c r="B69" s="85" t="s">
        <v>405</v>
      </c>
      <c r="C69" s="85"/>
      <c r="D69" s="86"/>
      <c r="E69" s="87"/>
      <c r="F69" s="87"/>
      <c r="G69" s="60"/>
    </row>
    <row r="70" spans="1:7" x14ac:dyDescent="0.25">
      <c r="A70" s="88"/>
      <c r="B70" s="89" t="s">
        <v>401</v>
      </c>
      <c r="C70" s="85" t="s">
        <v>38</v>
      </c>
      <c r="D70" s="87">
        <v>170</v>
      </c>
      <c r="E70" s="87"/>
      <c r="F70" s="87">
        <f>D70*E70</f>
        <v>0</v>
      </c>
    </row>
    <row r="71" spans="1:7" x14ac:dyDescent="0.25">
      <c r="A71" s="88"/>
      <c r="B71" s="85"/>
      <c r="C71" s="85"/>
      <c r="D71" s="86"/>
      <c r="E71" s="87"/>
      <c r="F71" s="87"/>
    </row>
    <row r="72" spans="1:7" x14ac:dyDescent="0.25">
      <c r="A72" s="88" t="s">
        <v>404</v>
      </c>
      <c r="B72" s="85" t="s">
        <v>403</v>
      </c>
      <c r="C72" s="85"/>
      <c r="D72" s="86"/>
      <c r="E72" s="87"/>
      <c r="F72" s="87"/>
    </row>
    <row r="73" spans="1:7" x14ac:dyDescent="0.25">
      <c r="A73" s="88"/>
      <c r="B73" s="85" t="s">
        <v>402</v>
      </c>
      <c r="C73" s="85"/>
      <c r="D73" s="86"/>
      <c r="E73" s="87"/>
      <c r="F73" s="87"/>
      <c r="G73" s="60"/>
    </row>
    <row r="74" spans="1:7" x14ac:dyDescent="0.25">
      <c r="A74" s="88"/>
      <c r="B74" s="89" t="s">
        <v>401</v>
      </c>
      <c r="C74" s="85" t="s">
        <v>7</v>
      </c>
      <c r="D74" s="87">
        <v>250</v>
      </c>
      <c r="E74" s="87"/>
      <c r="F74" s="87">
        <f>D74*E74</f>
        <v>0</v>
      </c>
    </row>
    <row r="75" spans="1:7" x14ac:dyDescent="0.25">
      <c r="A75" s="88"/>
      <c r="B75" s="89"/>
      <c r="C75" s="85"/>
      <c r="D75" s="87"/>
      <c r="E75" s="87"/>
      <c r="F75" s="87"/>
    </row>
    <row r="76" spans="1:7" x14ac:dyDescent="0.25">
      <c r="A76" s="88"/>
      <c r="B76" s="85" t="s">
        <v>400</v>
      </c>
      <c r="C76" s="85"/>
      <c r="D76" s="86"/>
      <c r="E76" s="87"/>
      <c r="F76" s="87"/>
    </row>
    <row r="77" spans="1:7" x14ac:dyDescent="0.25">
      <c r="A77" s="88" t="s">
        <v>399</v>
      </c>
      <c r="B77" s="85" t="s">
        <v>398</v>
      </c>
      <c r="C77" s="85"/>
      <c r="D77" s="86"/>
      <c r="E77" s="87"/>
      <c r="F77" s="87"/>
      <c r="G77" s="60"/>
    </row>
    <row r="78" spans="1:7" x14ac:dyDescent="0.25">
      <c r="A78" s="88"/>
      <c r="B78" s="85" t="s">
        <v>397</v>
      </c>
      <c r="C78" s="85"/>
      <c r="D78" s="86"/>
      <c r="E78" s="87"/>
      <c r="F78" s="87"/>
      <c r="G78" s="60"/>
    </row>
    <row r="79" spans="1:7" x14ac:dyDescent="0.25">
      <c r="A79" s="88"/>
      <c r="B79" s="89" t="s">
        <v>327</v>
      </c>
      <c r="C79" s="85" t="s">
        <v>54</v>
      </c>
      <c r="D79" s="87">
        <v>13500</v>
      </c>
      <c r="E79" s="87"/>
      <c r="F79" s="87">
        <f>D79*E79</f>
        <v>0</v>
      </c>
    </row>
    <row r="80" spans="1:7" x14ac:dyDescent="0.25">
      <c r="A80" s="88"/>
      <c r="B80" s="89"/>
      <c r="C80" s="85"/>
      <c r="D80" s="87"/>
      <c r="E80" s="87"/>
      <c r="F80" s="87"/>
    </row>
    <row r="81" spans="1:7" x14ac:dyDescent="0.25">
      <c r="A81" s="88"/>
      <c r="B81" s="85" t="s">
        <v>396</v>
      </c>
      <c r="C81" s="85"/>
      <c r="D81" s="86"/>
      <c r="E81" s="87"/>
      <c r="F81" s="87"/>
    </row>
    <row r="82" spans="1:7" x14ac:dyDescent="0.25">
      <c r="A82" s="88" t="s">
        <v>395</v>
      </c>
      <c r="B82" s="85" t="s">
        <v>394</v>
      </c>
      <c r="C82" s="85"/>
      <c r="D82" s="86"/>
      <c r="E82" s="87"/>
      <c r="F82" s="87"/>
    </row>
    <row r="83" spans="1:7" x14ac:dyDescent="0.25">
      <c r="A83" s="88"/>
      <c r="B83" s="85" t="s">
        <v>393</v>
      </c>
      <c r="C83" s="85"/>
      <c r="D83" s="86"/>
      <c r="E83" s="87"/>
      <c r="F83" s="87"/>
    </row>
    <row r="84" spans="1:7" x14ac:dyDescent="0.25">
      <c r="A84" s="88"/>
      <c r="B84" s="89" t="s">
        <v>392</v>
      </c>
      <c r="C84" s="85"/>
      <c r="D84" s="86"/>
      <c r="E84" s="87"/>
      <c r="F84" s="87"/>
      <c r="G84" s="60"/>
    </row>
    <row r="85" spans="1:7" x14ac:dyDescent="0.25">
      <c r="A85" s="88"/>
      <c r="B85" s="89" t="s">
        <v>327</v>
      </c>
      <c r="C85" s="85" t="s">
        <v>54</v>
      </c>
      <c r="D85" s="87">
        <v>1700</v>
      </c>
      <c r="E85" s="87"/>
      <c r="F85" s="87">
        <f>D85*E85</f>
        <v>0</v>
      </c>
    </row>
    <row r="86" spans="1:7" x14ac:dyDescent="0.25">
      <c r="A86" s="88"/>
      <c r="B86" s="85"/>
      <c r="C86" s="85"/>
      <c r="D86" s="86"/>
      <c r="E86" s="87"/>
      <c r="F86" s="87"/>
    </row>
    <row r="87" spans="1:7" x14ac:dyDescent="0.25">
      <c r="A87" s="88"/>
      <c r="B87" s="85" t="s">
        <v>391</v>
      </c>
      <c r="C87" s="85"/>
      <c r="D87" s="86"/>
      <c r="E87" s="87"/>
      <c r="F87" s="87"/>
    </row>
    <row r="88" spans="1:7" x14ac:dyDescent="0.25">
      <c r="A88" s="88" t="s">
        <v>390</v>
      </c>
      <c r="B88" s="85" t="s">
        <v>389</v>
      </c>
      <c r="C88" s="85"/>
      <c r="D88" s="86"/>
      <c r="E88" s="87"/>
      <c r="F88" s="87"/>
    </row>
    <row r="89" spans="1:7" x14ac:dyDescent="0.25">
      <c r="A89" s="88"/>
      <c r="B89" s="85" t="s">
        <v>388</v>
      </c>
      <c r="C89" s="85"/>
      <c r="D89" s="86"/>
      <c r="E89" s="87"/>
      <c r="F89" s="87"/>
    </row>
    <row r="90" spans="1:7" x14ac:dyDescent="0.25">
      <c r="A90" s="88"/>
      <c r="B90" s="89" t="s">
        <v>387</v>
      </c>
      <c r="C90" s="85" t="s">
        <v>38</v>
      </c>
      <c r="D90" s="87">
        <v>300</v>
      </c>
      <c r="E90" s="87"/>
      <c r="F90" s="87">
        <f>D90*E90</f>
        <v>0</v>
      </c>
    </row>
    <row r="91" spans="1:7" x14ac:dyDescent="0.25">
      <c r="A91" s="88"/>
      <c r="B91" s="85"/>
      <c r="C91" s="85"/>
      <c r="D91" s="86"/>
      <c r="E91" s="87"/>
      <c r="F91" s="87"/>
    </row>
    <row r="92" spans="1:7" x14ac:dyDescent="0.25">
      <c r="A92" s="88"/>
      <c r="B92" s="85" t="s">
        <v>386</v>
      </c>
      <c r="C92" s="85"/>
      <c r="D92" s="86"/>
      <c r="E92" s="87"/>
      <c r="F92" s="87"/>
    </row>
    <row r="93" spans="1:7" x14ac:dyDescent="0.25">
      <c r="A93" s="88" t="s">
        <v>385</v>
      </c>
      <c r="B93" s="85" t="s">
        <v>381</v>
      </c>
      <c r="C93" s="85"/>
      <c r="D93" s="86"/>
      <c r="E93" s="87"/>
      <c r="F93" s="87"/>
    </row>
    <row r="94" spans="1:7" x14ac:dyDescent="0.25">
      <c r="A94" s="88"/>
      <c r="B94" s="85" t="s">
        <v>384</v>
      </c>
      <c r="C94" s="85"/>
      <c r="D94" s="86"/>
      <c r="E94" s="87"/>
      <c r="F94" s="87"/>
      <c r="G94" s="60"/>
    </row>
    <row r="95" spans="1:7" x14ac:dyDescent="0.25">
      <c r="A95" s="88"/>
      <c r="B95" s="89" t="s">
        <v>327</v>
      </c>
      <c r="C95" s="85" t="s">
        <v>38</v>
      </c>
      <c r="D95" s="87">
        <v>250</v>
      </c>
      <c r="E95" s="87"/>
      <c r="F95" s="87">
        <f>D95*E95</f>
        <v>0</v>
      </c>
      <c r="G95" s="34"/>
    </row>
    <row r="96" spans="1:7" x14ac:dyDescent="0.25">
      <c r="A96" s="88"/>
      <c r="B96" s="85"/>
      <c r="C96" s="85"/>
      <c r="D96" s="87"/>
      <c r="E96" s="87"/>
      <c r="F96" s="87"/>
    </row>
    <row r="97" spans="1:8" x14ac:dyDescent="0.25">
      <c r="A97" s="88"/>
      <c r="B97" s="85" t="s">
        <v>383</v>
      </c>
      <c r="C97" s="85"/>
      <c r="D97" s="87"/>
      <c r="E97" s="87"/>
      <c r="F97" s="87"/>
    </row>
    <row r="98" spans="1:8" x14ac:dyDescent="0.25">
      <c r="A98" s="88" t="s">
        <v>382</v>
      </c>
      <c r="B98" s="85" t="s">
        <v>381</v>
      </c>
      <c r="C98" s="85"/>
      <c r="D98" s="87"/>
      <c r="E98" s="87"/>
      <c r="F98" s="87"/>
    </row>
    <row r="99" spans="1:8" x14ac:dyDescent="0.25">
      <c r="A99" s="88"/>
      <c r="B99" s="85" t="s">
        <v>380</v>
      </c>
      <c r="C99" s="85"/>
      <c r="D99" s="87"/>
      <c r="E99" s="87"/>
      <c r="F99" s="87"/>
      <c r="G99" s="60"/>
    </row>
    <row r="100" spans="1:8" x14ac:dyDescent="0.25">
      <c r="A100" s="88"/>
      <c r="B100" s="89" t="s">
        <v>327</v>
      </c>
      <c r="C100" s="85" t="s">
        <v>38</v>
      </c>
      <c r="D100" s="87">
        <v>120</v>
      </c>
      <c r="E100" s="87"/>
      <c r="F100" s="87">
        <f>D100*E100</f>
        <v>0</v>
      </c>
      <c r="G100" s="34"/>
    </row>
    <row r="101" spans="1:8" x14ac:dyDescent="0.25">
      <c r="A101" s="88"/>
      <c r="B101" s="85"/>
      <c r="C101" s="85"/>
      <c r="D101" s="86"/>
      <c r="E101" s="87"/>
      <c r="F101" s="87"/>
    </row>
    <row r="102" spans="1:8" x14ac:dyDescent="0.25">
      <c r="A102" s="88"/>
      <c r="B102" s="85" t="s">
        <v>379</v>
      </c>
      <c r="C102" s="85"/>
      <c r="D102" s="86"/>
      <c r="E102" s="87"/>
      <c r="F102" s="87"/>
    </row>
    <row r="103" spans="1:8" x14ac:dyDescent="0.25">
      <c r="A103" s="88" t="s">
        <v>378</v>
      </c>
      <c r="B103" s="85" t="s">
        <v>374</v>
      </c>
      <c r="C103" s="85"/>
      <c r="D103" s="86"/>
      <c r="E103" s="87"/>
      <c r="F103" s="87"/>
    </row>
    <row r="104" spans="1:8" x14ac:dyDescent="0.25">
      <c r="A104" s="88"/>
      <c r="B104" s="85" t="s">
        <v>377</v>
      </c>
      <c r="C104" s="85"/>
      <c r="D104" s="86"/>
      <c r="E104" s="87"/>
      <c r="F104" s="87"/>
      <c r="G104" s="60"/>
      <c r="H104" s="60"/>
    </row>
    <row r="105" spans="1:8" x14ac:dyDescent="0.25">
      <c r="A105" s="88"/>
      <c r="B105" s="89" t="s">
        <v>327</v>
      </c>
      <c r="C105" s="85" t="s">
        <v>38</v>
      </c>
      <c r="D105" s="87">
        <v>3</v>
      </c>
      <c r="E105" s="87"/>
      <c r="F105" s="87">
        <f>D105*E105</f>
        <v>0</v>
      </c>
    </row>
    <row r="106" spans="1:8" x14ac:dyDescent="0.25">
      <c r="A106" s="88"/>
      <c r="B106" s="85"/>
      <c r="C106" s="85"/>
      <c r="D106" s="87"/>
      <c r="E106" s="87"/>
      <c r="F106" s="87"/>
    </row>
    <row r="107" spans="1:8" x14ac:dyDescent="0.25">
      <c r="A107" s="88"/>
      <c r="B107" s="85" t="s">
        <v>376</v>
      </c>
      <c r="C107" s="85"/>
      <c r="D107" s="87"/>
      <c r="E107" s="87"/>
      <c r="F107" s="87"/>
    </row>
    <row r="108" spans="1:8" x14ac:dyDescent="0.25">
      <c r="A108" s="88" t="s">
        <v>375</v>
      </c>
      <c r="B108" s="85" t="s">
        <v>374</v>
      </c>
      <c r="C108" s="85"/>
      <c r="D108" s="87"/>
      <c r="E108" s="87"/>
      <c r="F108" s="87"/>
    </row>
    <row r="109" spans="1:8" x14ac:dyDescent="0.25">
      <c r="A109" s="88"/>
      <c r="B109" s="85" t="s">
        <v>373</v>
      </c>
      <c r="C109" s="85"/>
      <c r="D109" s="87"/>
      <c r="E109" s="87"/>
      <c r="F109" s="87"/>
      <c r="G109" s="60"/>
      <c r="H109" s="60"/>
    </row>
    <row r="110" spans="1:8" x14ac:dyDescent="0.25">
      <c r="A110" s="88"/>
      <c r="B110" s="89" t="s">
        <v>327</v>
      </c>
      <c r="C110" s="85" t="s">
        <v>38</v>
      </c>
      <c r="D110" s="87">
        <v>2</v>
      </c>
      <c r="E110" s="87"/>
      <c r="F110" s="87">
        <f>D110*E110</f>
        <v>0</v>
      </c>
    </row>
    <row r="111" spans="1:8" x14ac:dyDescent="0.25">
      <c r="A111" s="88"/>
      <c r="B111" s="85"/>
      <c r="C111" s="85"/>
      <c r="D111" s="87"/>
      <c r="E111" s="87"/>
      <c r="F111" s="87"/>
    </row>
    <row r="112" spans="1:8" x14ac:dyDescent="0.25">
      <c r="A112" s="88"/>
      <c r="B112" s="85"/>
      <c r="C112" s="85"/>
      <c r="D112" s="87"/>
      <c r="E112" s="87"/>
      <c r="F112" s="87"/>
    </row>
    <row r="113" spans="1:6" x14ac:dyDescent="0.25">
      <c r="A113" s="88"/>
      <c r="B113" s="85" t="s">
        <v>9</v>
      </c>
      <c r="C113" s="85"/>
      <c r="D113" s="87"/>
      <c r="E113" s="87"/>
      <c r="F113" s="87"/>
    </row>
    <row r="114" spans="1:6" x14ac:dyDescent="0.25">
      <c r="A114" s="88" t="s">
        <v>372</v>
      </c>
      <c r="B114" s="85" t="s">
        <v>366</v>
      </c>
      <c r="C114" s="85"/>
      <c r="D114" s="86"/>
      <c r="E114" s="87"/>
      <c r="F114" s="87"/>
    </row>
    <row r="115" spans="1:6" x14ac:dyDescent="0.25">
      <c r="A115" s="88"/>
      <c r="B115" s="85" t="s">
        <v>368</v>
      </c>
      <c r="C115" s="85"/>
      <c r="D115" s="87"/>
      <c r="E115" s="87"/>
      <c r="F115" s="87"/>
    </row>
    <row r="116" spans="1:6" x14ac:dyDescent="0.25">
      <c r="A116" s="88"/>
      <c r="B116" s="85" t="s">
        <v>371</v>
      </c>
      <c r="C116" s="85"/>
      <c r="D116" s="87"/>
      <c r="E116" s="87"/>
      <c r="F116" s="87"/>
    </row>
    <row r="117" spans="1:6" x14ac:dyDescent="0.25">
      <c r="A117" s="88"/>
      <c r="B117" s="89" t="s">
        <v>370</v>
      </c>
      <c r="C117" s="85" t="s">
        <v>7</v>
      </c>
      <c r="D117" s="87">
        <v>1</v>
      </c>
      <c r="E117" s="87"/>
      <c r="F117" s="87">
        <f>D117*E117</f>
        <v>0</v>
      </c>
    </row>
    <row r="118" spans="1:6" x14ac:dyDescent="0.25">
      <c r="A118" s="88"/>
      <c r="B118" s="85"/>
      <c r="C118" s="85"/>
      <c r="D118" s="87"/>
      <c r="E118" s="87"/>
      <c r="F118" s="87"/>
    </row>
    <row r="119" spans="1:6" x14ac:dyDescent="0.25">
      <c r="A119" s="88"/>
      <c r="B119" s="85" t="s">
        <v>9</v>
      </c>
      <c r="C119" s="85"/>
      <c r="D119" s="87"/>
      <c r="E119" s="87"/>
      <c r="F119" s="87"/>
    </row>
    <row r="120" spans="1:6" x14ac:dyDescent="0.25">
      <c r="A120" s="88" t="s">
        <v>369</v>
      </c>
      <c r="B120" s="85" t="s">
        <v>366</v>
      </c>
      <c r="C120" s="85"/>
      <c r="D120" s="86"/>
      <c r="E120" s="87"/>
      <c r="F120" s="87"/>
    </row>
    <row r="121" spans="1:6" x14ac:dyDescent="0.25">
      <c r="A121" s="88"/>
      <c r="B121" s="85" t="s">
        <v>368</v>
      </c>
      <c r="C121" s="85"/>
      <c r="D121" s="87"/>
      <c r="E121" s="87"/>
      <c r="F121" s="87"/>
    </row>
    <row r="122" spans="1:6" x14ac:dyDescent="0.25">
      <c r="A122" s="88"/>
      <c r="B122" s="85" t="s">
        <v>364</v>
      </c>
      <c r="C122" s="85" t="s">
        <v>7</v>
      </c>
      <c r="D122" s="87">
        <v>2</v>
      </c>
      <c r="E122" s="87"/>
      <c r="F122" s="87">
        <f>D122*E122</f>
        <v>0</v>
      </c>
    </row>
    <row r="123" spans="1:6" x14ac:dyDescent="0.25">
      <c r="A123" s="88"/>
      <c r="B123" s="85"/>
      <c r="C123" s="85"/>
      <c r="D123" s="87"/>
      <c r="E123" s="87"/>
      <c r="F123" s="87"/>
    </row>
    <row r="124" spans="1:6" x14ac:dyDescent="0.25">
      <c r="A124" s="88"/>
      <c r="B124" s="85"/>
      <c r="C124" s="85"/>
      <c r="D124" s="87"/>
      <c r="E124" s="87"/>
      <c r="F124" s="87"/>
    </row>
    <row r="125" spans="1:6" x14ac:dyDescent="0.25">
      <c r="A125" s="88"/>
      <c r="B125" s="85" t="s">
        <v>9</v>
      </c>
      <c r="C125" s="85"/>
      <c r="D125" s="87"/>
      <c r="E125" s="87"/>
      <c r="F125" s="87"/>
    </row>
    <row r="126" spans="1:6" x14ac:dyDescent="0.25">
      <c r="A126" s="88" t="s">
        <v>367</v>
      </c>
      <c r="B126" s="85" t="s">
        <v>366</v>
      </c>
      <c r="C126" s="85"/>
      <c r="D126" s="87"/>
      <c r="E126" s="87"/>
      <c r="F126" s="87"/>
    </row>
    <row r="127" spans="1:6" x14ac:dyDescent="0.25">
      <c r="A127" s="88"/>
      <c r="B127" s="85" t="s">
        <v>365</v>
      </c>
      <c r="C127" s="85"/>
      <c r="D127" s="87"/>
      <c r="E127" s="87"/>
      <c r="F127" s="87"/>
    </row>
    <row r="128" spans="1:6" x14ac:dyDescent="0.25">
      <c r="A128" s="88"/>
      <c r="B128" s="85" t="s">
        <v>364</v>
      </c>
      <c r="C128" s="85" t="s">
        <v>7</v>
      </c>
      <c r="D128" s="87">
        <v>2</v>
      </c>
      <c r="E128" s="87"/>
      <c r="F128" s="87">
        <f>D128*E128</f>
        <v>0</v>
      </c>
    </row>
    <row r="129" spans="1:7" x14ac:dyDescent="0.25">
      <c r="A129" s="88"/>
      <c r="B129" s="85"/>
      <c r="C129" s="85"/>
      <c r="D129" s="87"/>
      <c r="E129" s="87"/>
      <c r="F129" s="87"/>
    </row>
    <row r="130" spans="1:7" x14ac:dyDescent="0.25">
      <c r="A130" s="88"/>
      <c r="B130" s="85" t="s">
        <v>9</v>
      </c>
      <c r="C130" s="85"/>
      <c r="D130" s="86"/>
      <c r="E130" s="87"/>
      <c r="F130" s="87"/>
    </row>
    <row r="131" spans="1:7" x14ac:dyDescent="0.25">
      <c r="A131" s="88" t="s">
        <v>363</v>
      </c>
      <c r="B131" s="85" t="s">
        <v>362</v>
      </c>
      <c r="C131" s="85"/>
      <c r="D131" s="86"/>
      <c r="E131" s="87"/>
      <c r="F131" s="87"/>
    </row>
    <row r="132" spans="1:7" x14ac:dyDescent="0.25">
      <c r="A132" s="88"/>
      <c r="B132" s="85" t="s">
        <v>361</v>
      </c>
      <c r="C132" s="85" t="s">
        <v>7</v>
      </c>
      <c r="D132" s="87">
        <v>2</v>
      </c>
      <c r="E132" s="87"/>
      <c r="F132" s="87">
        <f>D132*E132</f>
        <v>0</v>
      </c>
    </row>
    <row r="133" spans="1:7" x14ac:dyDescent="0.25">
      <c r="A133" s="88"/>
      <c r="B133" s="85"/>
      <c r="C133" s="85"/>
      <c r="D133" s="87"/>
      <c r="E133" s="87"/>
      <c r="F133" s="87"/>
    </row>
    <row r="134" spans="1:7" x14ac:dyDescent="0.25">
      <c r="A134" s="88"/>
      <c r="B134" s="85" t="s">
        <v>9</v>
      </c>
      <c r="C134" s="85"/>
      <c r="D134" s="86"/>
      <c r="E134" s="87"/>
      <c r="F134" s="87"/>
    </row>
    <row r="135" spans="1:7" x14ac:dyDescent="0.25">
      <c r="A135" s="88" t="s">
        <v>360</v>
      </c>
      <c r="B135" s="85" t="s">
        <v>359</v>
      </c>
      <c r="C135" s="85"/>
      <c r="D135" s="86"/>
      <c r="E135" s="87"/>
      <c r="F135" s="87"/>
      <c r="G135" s="60"/>
    </row>
    <row r="136" spans="1:7" x14ac:dyDescent="0.25">
      <c r="A136" s="89"/>
      <c r="B136" s="89" t="s">
        <v>327</v>
      </c>
      <c r="C136" s="85" t="s">
        <v>38</v>
      </c>
      <c r="D136" s="87">
        <v>20</v>
      </c>
      <c r="E136" s="87"/>
      <c r="F136" s="87">
        <f>D136*E136</f>
        <v>0</v>
      </c>
    </row>
    <row r="137" spans="1:7" x14ac:dyDescent="0.25">
      <c r="A137" s="89"/>
      <c r="B137" s="89"/>
      <c r="C137" s="85"/>
      <c r="D137" s="87"/>
      <c r="E137" s="87"/>
      <c r="F137" s="87"/>
    </row>
    <row r="138" spans="1:7" ht="13" x14ac:dyDescent="0.3">
      <c r="A138" s="83"/>
      <c r="B138" s="90" t="s">
        <v>358</v>
      </c>
      <c r="C138" s="90"/>
      <c r="D138" s="91"/>
      <c r="E138" s="91"/>
      <c r="F138" s="91">
        <f>SUM(F17:F137)</f>
        <v>0</v>
      </c>
    </row>
    <row r="139" spans="1:7" ht="13" x14ac:dyDescent="0.3">
      <c r="A139" s="83"/>
      <c r="B139" s="85"/>
      <c r="C139" s="85"/>
      <c r="D139" s="87"/>
      <c r="E139" s="87"/>
      <c r="F139" s="87"/>
    </row>
    <row r="140" spans="1:7" ht="13" x14ac:dyDescent="0.3">
      <c r="A140" s="83" t="s">
        <v>357</v>
      </c>
      <c r="B140" s="84" t="s">
        <v>356</v>
      </c>
      <c r="C140" s="85"/>
      <c r="D140" s="87"/>
      <c r="E140" s="87"/>
      <c r="F140" s="87"/>
    </row>
    <row r="141" spans="1:7" ht="13" x14ac:dyDescent="0.3">
      <c r="A141" s="83"/>
      <c r="B141" s="84"/>
      <c r="C141" s="85"/>
      <c r="D141" s="87"/>
      <c r="E141" s="87"/>
      <c r="F141" s="87"/>
    </row>
    <row r="142" spans="1:7" x14ac:dyDescent="0.25">
      <c r="A142" s="88"/>
      <c r="B142" s="85" t="s">
        <v>355</v>
      </c>
      <c r="C142" s="85"/>
      <c r="D142" s="87"/>
      <c r="E142" s="87"/>
      <c r="F142" s="87"/>
    </row>
    <row r="143" spans="1:7" x14ac:dyDescent="0.25">
      <c r="A143" s="88" t="s">
        <v>354</v>
      </c>
      <c r="B143" s="85" t="s">
        <v>350</v>
      </c>
      <c r="C143" s="85"/>
      <c r="D143" s="87"/>
      <c r="E143" s="87"/>
      <c r="F143" s="87"/>
    </row>
    <row r="144" spans="1:7" x14ac:dyDescent="0.25">
      <c r="A144" s="88"/>
      <c r="B144" s="85" t="s">
        <v>353</v>
      </c>
      <c r="C144" s="85"/>
      <c r="D144" s="87"/>
      <c r="E144" s="87"/>
      <c r="F144" s="87"/>
      <c r="G144" s="66"/>
    </row>
    <row r="145" spans="1:7" x14ac:dyDescent="0.25">
      <c r="A145" s="88"/>
      <c r="B145" s="85" t="s">
        <v>340</v>
      </c>
      <c r="C145" s="85" t="s">
        <v>240</v>
      </c>
      <c r="D145" s="87">
        <v>3000</v>
      </c>
      <c r="E145" s="87"/>
      <c r="F145" s="87">
        <f>D145*E145</f>
        <v>0</v>
      </c>
      <c r="G145" s="34"/>
    </row>
    <row r="146" spans="1:7" ht="13" x14ac:dyDescent="0.3">
      <c r="A146" s="83"/>
      <c r="B146" s="84"/>
      <c r="C146" s="85"/>
      <c r="D146" s="87"/>
      <c r="E146" s="87"/>
      <c r="F146" s="87"/>
    </row>
    <row r="147" spans="1:7" x14ac:dyDescent="0.25">
      <c r="A147" s="88"/>
      <c r="B147" s="85" t="s">
        <v>352</v>
      </c>
      <c r="C147" s="85"/>
      <c r="D147" s="86"/>
      <c r="E147" s="87"/>
      <c r="F147" s="87"/>
    </row>
    <row r="148" spans="1:7" x14ac:dyDescent="0.25">
      <c r="A148" s="88" t="s">
        <v>351</v>
      </c>
      <c r="B148" s="85" t="s">
        <v>350</v>
      </c>
      <c r="C148" s="85"/>
      <c r="D148" s="86"/>
      <c r="E148" s="87"/>
      <c r="F148" s="87"/>
    </row>
    <row r="149" spans="1:7" x14ac:dyDescent="0.25">
      <c r="A149" s="88"/>
      <c r="B149" s="85" t="s">
        <v>349</v>
      </c>
      <c r="C149" s="85"/>
      <c r="D149" s="86"/>
      <c r="E149" s="87"/>
      <c r="F149" s="87"/>
      <c r="G149" s="66"/>
    </row>
    <row r="150" spans="1:7" x14ac:dyDescent="0.25">
      <c r="A150" s="88"/>
      <c r="B150" s="89" t="s">
        <v>327</v>
      </c>
      <c r="C150" s="85" t="s">
        <v>240</v>
      </c>
      <c r="D150" s="87">
        <v>3877</v>
      </c>
      <c r="E150" s="87"/>
      <c r="F150" s="87">
        <f>D150*E150</f>
        <v>0</v>
      </c>
      <c r="G150" s="34"/>
    </row>
    <row r="151" spans="1:7" x14ac:dyDescent="0.25">
      <c r="A151" s="88"/>
      <c r="B151" s="89"/>
      <c r="C151" s="85"/>
      <c r="D151" s="87"/>
      <c r="E151" s="87"/>
      <c r="F151" s="87"/>
      <c r="G151" s="34"/>
    </row>
    <row r="152" spans="1:7" x14ac:dyDescent="0.25">
      <c r="A152" s="88"/>
      <c r="B152" s="85" t="s">
        <v>348</v>
      </c>
      <c r="C152" s="85"/>
      <c r="D152" s="86"/>
      <c r="E152" s="87"/>
      <c r="F152" s="87"/>
    </row>
    <row r="153" spans="1:7" x14ac:dyDescent="0.25">
      <c r="A153" s="88" t="s">
        <v>347</v>
      </c>
      <c r="B153" s="85" t="s">
        <v>346</v>
      </c>
      <c r="C153" s="85"/>
      <c r="D153" s="86"/>
      <c r="E153" s="87"/>
      <c r="F153" s="87"/>
    </row>
    <row r="154" spans="1:7" x14ac:dyDescent="0.25">
      <c r="A154" s="88"/>
      <c r="B154" s="85" t="s">
        <v>345</v>
      </c>
      <c r="C154" s="85"/>
      <c r="D154" s="86"/>
      <c r="E154" s="87"/>
      <c r="F154" s="87"/>
      <c r="G154" s="60"/>
    </row>
    <row r="155" spans="1:7" x14ac:dyDescent="0.25">
      <c r="A155" s="88"/>
      <c r="B155" s="89" t="s">
        <v>327</v>
      </c>
      <c r="C155" s="85" t="s">
        <v>240</v>
      </c>
      <c r="D155" s="87">
        <v>15837</v>
      </c>
      <c r="E155" s="87"/>
      <c r="F155" s="87">
        <f>D155*E155</f>
        <v>0</v>
      </c>
      <c r="G155" s="34"/>
    </row>
    <row r="156" spans="1:7" x14ac:dyDescent="0.25">
      <c r="A156" s="88"/>
      <c r="B156" s="89"/>
      <c r="C156" s="85"/>
      <c r="D156" s="87"/>
      <c r="E156" s="87"/>
      <c r="F156" s="87"/>
      <c r="G156" s="34"/>
    </row>
    <row r="157" spans="1:7" x14ac:dyDescent="0.25">
      <c r="A157" s="88"/>
      <c r="B157" s="85" t="s">
        <v>344</v>
      </c>
      <c r="C157" s="85"/>
      <c r="D157" s="87"/>
      <c r="E157" s="87"/>
      <c r="F157" s="87"/>
      <c r="G157" s="34"/>
    </row>
    <row r="158" spans="1:7" x14ac:dyDescent="0.25">
      <c r="A158" s="88" t="s">
        <v>343</v>
      </c>
      <c r="B158" s="85" t="s">
        <v>342</v>
      </c>
      <c r="C158" s="85"/>
      <c r="D158" s="87"/>
      <c r="E158" s="87"/>
      <c r="F158" s="87"/>
      <c r="G158" s="34"/>
    </row>
    <row r="159" spans="1:7" x14ac:dyDescent="0.25">
      <c r="A159" s="88"/>
      <c r="B159" s="85" t="s">
        <v>341</v>
      </c>
      <c r="C159" s="85"/>
      <c r="D159" s="87"/>
      <c r="E159" s="87"/>
      <c r="F159" s="87"/>
      <c r="G159" s="67"/>
    </row>
    <row r="160" spans="1:7" x14ac:dyDescent="0.25">
      <c r="A160" s="88"/>
      <c r="B160" s="85" t="s">
        <v>340</v>
      </c>
      <c r="C160" s="85" t="s">
        <v>240</v>
      </c>
      <c r="D160" s="87">
        <v>3125</v>
      </c>
      <c r="E160" s="87"/>
      <c r="F160" s="87">
        <f>D160*E160</f>
        <v>0</v>
      </c>
      <c r="G160" s="34"/>
    </row>
    <row r="161" spans="1:7" x14ac:dyDescent="0.25">
      <c r="A161" s="88"/>
      <c r="B161" s="89"/>
      <c r="C161" s="85"/>
      <c r="D161" s="87"/>
      <c r="E161" s="87"/>
      <c r="F161" s="87"/>
      <c r="G161" s="34"/>
    </row>
    <row r="162" spans="1:7" x14ac:dyDescent="0.25">
      <c r="A162" s="88"/>
      <c r="B162" s="85" t="s">
        <v>339</v>
      </c>
      <c r="C162" s="85"/>
      <c r="D162" s="86"/>
      <c r="E162" s="87"/>
      <c r="F162" s="87"/>
    </row>
    <row r="163" spans="1:7" x14ac:dyDescent="0.25">
      <c r="A163" s="88" t="s">
        <v>338</v>
      </c>
      <c r="B163" s="85" t="s">
        <v>332</v>
      </c>
      <c r="C163" s="85"/>
      <c r="D163" s="86"/>
      <c r="E163" s="87"/>
      <c r="F163" s="87"/>
    </row>
    <row r="164" spans="1:7" x14ac:dyDescent="0.25">
      <c r="A164" s="88"/>
      <c r="B164" s="85" t="s">
        <v>337</v>
      </c>
      <c r="C164" s="85"/>
      <c r="D164" s="86"/>
      <c r="E164" s="87"/>
      <c r="F164" s="87"/>
    </row>
    <row r="165" spans="1:7" x14ac:dyDescent="0.25">
      <c r="A165" s="88"/>
      <c r="B165" s="85" t="s">
        <v>336</v>
      </c>
      <c r="C165" s="85"/>
      <c r="D165" s="86"/>
      <c r="E165" s="87"/>
      <c r="F165" s="87"/>
    </row>
    <row r="166" spans="1:7" x14ac:dyDescent="0.25">
      <c r="A166" s="88"/>
      <c r="B166" s="85" t="s">
        <v>329</v>
      </c>
      <c r="C166" s="85"/>
      <c r="D166" s="86"/>
      <c r="E166" s="87"/>
      <c r="F166" s="87"/>
    </row>
    <row r="167" spans="1:7" x14ac:dyDescent="0.25">
      <c r="A167" s="88"/>
      <c r="B167" s="85" t="s">
        <v>335</v>
      </c>
      <c r="C167" s="85"/>
      <c r="D167" s="86"/>
      <c r="E167" s="87"/>
      <c r="F167" s="87"/>
      <c r="G167" s="60"/>
    </row>
    <row r="168" spans="1:7" x14ac:dyDescent="0.25">
      <c r="A168" s="88"/>
      <c r="B168" s="89" t="s">
        <v>327</v>
      </c>
      <c r="C168" s="85" t="s">
        <v>240</v>
      </c>
      <c r="D168" s="87">
        <v>85</v>
      </c>
      <c r="E168" s="87"/>
      <c r="F168" s="87">
        <f>D168*E168</f>
        <v>0</v>
      </c>
      <c r="G168" s="34"/>
    </row>
    <row r="169" spans="1:7" x14ac:dyDescent="0.25">
      <c r="A169" s="88"/>
      <c r="B169" s="89"/>
      <c r="C169" s="85"/>
      <c r="D169" s="87"/>
      <c r="E169" s="87"/>
      <c r="F169" s="87"/>
      <c r="G169" s="34"/>
    </row>
    <row r="170" spans="1:7" x14ac:dyDescent="0.25">
      <c r="A170" s="88"/>
      <c r="B170" s="85" t="s">
        <v>334</v>
      </c>
      <c r="C170" s="85"/>
      <c r="D170" s="86"/>
      <c r="E170" s="87"/>
      <c r="F170" s="87"/>
    </row>
    <row r="171" spans="1:7" x14ac:dyDescent="0.25">
      <c r="A171" s="88" t="s">
        <v>333</v>
      </c>
      <c r="B171" s="85" t="s">
        <v>332</v>
      </c>
      <c r="C171" s="85"/>
      <c r="D171" s="86"/>
      <c r="E171" s="87"/>
      <c r="F171" s="87"/>
    </row>
    <row r="172" spans="1:7" x14ac:dyDescent="0.25">
      <c r="A172" s="88"/>
      <c r="B172" s="85" t="s">
        <v>331</v>
      </c>
      <c r="C172" s="85"/>
      <c r="D172" s="86"/>
      <c r="E172" s="87"/>
      <c r="F172" s="87"/>
    </row>
    <row r="173" spans="1:7" x14ac:dyDescent="0.25">
      <c r="A173" s="88"/>
      <c r="B173" s="85" t="s">
        <v>330</v>
      </c>
      <c r="C173" s="85"/>
      <c r="D173" s="86"/>
      <c r="E173" s="87"/>
      <c r="F173" s="87"/>
    </row>
    <row r="174" spans="1:7" x14ac:dyDescent="0.25">
      <c r="A174" s="88"/>
      <c r="B174" s="85" t="s">
        <v>329</v>
      </c>
      <c r="C174" s="85"/>
      <c r="D174" s="86"/>
      <c r="E174" s="87"/>
      <c r="F174" s="87"/>
    </row>
    <row r="175" spans="1:7" x14ac:dyDescent="0.25">
      <c r="A175" s="88"/>
      <c r="B175" s="85" t="s">
        <v>328</v>
      </c>
      <c r="C175" s="85"/>
      <c r="D175" s="86"/>
      <c r="E175" s="87"/>
      <c r="F175" s="87"/>
      <c r="G175" s="60"/>
    </row>
    <row r="176" spans="1:7" x14ac:dyDescent="0.25">
      <c r="A176" s="88"/>
      <c r="B176" s="89" t="s">
        <v>327</v>
      </c>
      <c r="C176" s="85" t="s">
        <v>240</v>
      </c>
      <c r="D176" s="87">
        <v>963</v>
      </c>
      <c r="E176" s="87"/>
      <c r="F176" s="87">
        <f>D176*E176</f>
        <v>0</v>
      </c>
      <c r="G176" s="34"/>
    </row>
    <row r="177" spans="1:7" x14ac:dyDescent="0.25">
      <c r="A177" s="88"/>
      <c r="B177" s="89"/>
      <c r="C177" s="85"/>
      <c r="D177" s="87"/>
      <c r="E177" s="87"/>
      <c r="F177" s="87"/>
      <c r="G177" s="34"/>
    </row>
    <row r="178" spans="1:7" x14ac:dyDescent="0.25">
      <c r="A178" s="88"/>
      <c r="B178" s="85" t="s">
        <v>326</v>
      </c>
      <c r="C178" s="85"/>
      <c r="D178" s="86"/>
      <c r="E178" s="87"/>
      <c r="F178" s="87"/>
    </row>
    <row r="179" spans="1:7" x14ac:dyDescent="0.25">
      <c r="A179" s="88" t="s">
        <v>325</v>
      </c>
      <c r="B179" s="85" t="s">
        <v>324</v>
      </c>
      <c r="C179" s="85"/>
      <c r="D179" s="86"/>
      <c r="E179" s="87"/>
      <c r="F179" s="87"/>
    </row>
    <row r="180" spans="1:7" x14ac:dyDescent="0.25">
      <c r="A180" s="88"/>
      <c r="B180" s="85" t="s">
        <v>323</v>
      </c>
      <c r="C180" s="85" t="s">
        <v>54</v>
      </c>
      <c r="D180" s="87">
        <v>42200</v>
      </c>
      <c r="E180" s="87"/>
      <c r="F180" s="87">
        <f>D180*E180</f>
        <v>0</v>
      </c>
    </row>
    <row r="181" spans="1:7" x14ac:dyDescent="0.25">
      <c r="A181" s="88"/>
      <c r="B181" s="85"/>
      <c r="C181" s="85"/>
      <c r="D181" s="87"/>
      <c r="E181" s="87"/>
      <c r="F181" s="87"/>
    </row>
    <row r="182" spans="1:7" x14ac:dyDescent="0.25">
      <c r="A182" s="88"/>
      <c r="B182" s="85" t="s">
        <v>322</v>
      </c>
      <c r="C182" s="85"/>
      <c r="D182" s="86"/>
      <c r="E182" s="87"/>
      <c r="F182" s="87"/>
    </row>
    <row r="183" spans="1:7" x14ac:dyDescent="0.25">
      <c r="A183" s="88" t="s">
        <v>321</v>
      </c>
      <c r="B183" s="85" t="s">
        <v>320</v>
      </c>
      <c r="C183" s="85"/>
      <c r="D183" s="86"/>
      <c r="E183" s="87"/>
      <c r="F183" s="87"/>
    </row>
    <row r="184" spans="1:7" x14ac:dyDescent="0.25">
      <c r="A184" s="88"/>
      <c r="B184" s="85" t="s">
        <v>319</v>
      </c>
      <c r="C184" s="85"/>
      <c r="D184" s="86"/>
      <c r="E184" s="87"/>
      <c r="F184" s="87"/>
    </row>
    <row r="185" spans="1:7" x14ac:dyDescent="0.25">
      <c r="A185" s="88"/>
      <c r="B185" s="85" t="s">
        <v>318</v>
      </c>
      <c r="C185" s="85" t="s">
        <v>54</v>
      </c>
      <c r="D185" s="87">
        <v>39000</v>
      </c>
      <c r="E185" s="87"/>
      <c r="F185" s="87">
        <f>D185*E185</f>
        <v>0</v>
      </c>
    </row>
    <row r="186" spans="1:7" x14ac:dyDescent="0.25">
      <c r="A186" s="88"/>
      <c r="B186" s="85"/>
      <c r="C186" s="85"/>
      <c r="D186" s="87"/>
      <c r="E186" s="87"/>
      <c r="F186" s="87"/>
    </row>
    <row r="187" spans="1:7" x14ac:dyDescent="0.25">
      <c r="A187" s="88"/>
      <c r="B187" s="85" t="s">
        <v>317</v>
      </c>
      <c r="C187" s="85"/>
      <c r="D187" s="86"/>
      <c r="E187" s="87"/>
      <c r="F187" s="87"/>
    </row>
    <row r="188" spans="1:7" x14ac:dyDescent="0.25">
      <c r="A188" s="88" t="s">
        <v>316</v>
      </c>
      <c r="B188" s="85" t="s">
        <v>315</v>
      </c>
      <c r="C188" s="85"/>
      <c r="D188" s="86"/>
      <c r="E188" s="87"/>
      <c r="F188" s="87"/>
      <c r="G188" s="66"/>
    </row>
    <row r="189" spans="1:7" x14ac:dyDescent="0.25">
      <c r="A189" s="88"/>
      <c r="B189" s="85" t="s">
        <v>314</v>
      </c>
      <c r="C189" s="85" t="s">
        <v>240</v>
      </c>
      <c r="D189" s="87">
        <v>3125</v>
      </c>
      <c r="E189" s="87"/>
      <c r="F189" s="87">
        <f>D189*E189</f>
        <v>0</v>
      </c>
      <c r="G189" s="34"/>
    </row>
    <row r="190" spans="1:7" x14ac:dyDescent="0.25">
      <c r="A190" s="88"/>
      <c r="B190" s="85"/>
      <c r="C190" s="85"/>
      <c r="D190" s="87"/>
      <c r="E190" s="87"/>
      <c r="F190" s="87"/>
      <c r="G190" s="34"/>
    </row>
    <row r="191" spans="1:7" x14ac:dyDescent="0.25">
      <c r="A191" s="88"/>
      <c r="B191" s="85" t="s">
        <v>9</v>
      </c>
      <c r="C191" s="85"/>
      <c r="D191" s="87"/>
      <c r="E191" s="87"/>
      <c r="F191" s="87"/>
    </row>
    <row r="192" spans="1:7" x14ac:dyDescent="0.25">
      <c r="A192" s="88" t="s">
        <v>313</v>
      </c>
      <c r="B192" s="85" t="s">
        <v>311</v>
      </c>
      <c r="C192" s="85"/>
      <c r="D192" s="87"/>
      <c r="E192" s="87"/>
      <c r="F192" s="87"/>
    </row>
    <row r="193" spans="1:6" x14ac:dyDescent="0.25">
      <c r="A193" s="88"/>
      <c r="B193" s="85" t="s">
        <v>310</v>
      </c>
      <c r="C193" s="85" t="s">
        <v>240</v>
      </c>
      <c r="D193" s="87">
        <v>3741</v>
      </c>
      <c r="E193" s="87"/>
      <c r="F193" s="87">
        <f>D193*E193</f>
        <v>0</v>
      </c>
    </row>
    <row r="194" spans="1:6" x14ac:dyDescent="0.25">
      <c r="A194" s="88"/>
      <c r="B194" s="85"/>
      <c r="C194" s="85"/>
      <c r="D194" s="87"/>
      <c r="E194" s="87"/>
      <c r="F194" s="87"/>
    </row>
    <row r="195" spans="1:6" x14ac:dyDescent="0.25">
      <c r="A195" s="88"/>
      <c r="B195" s="85" t="s">
        <v>9</v>
      </c>
      <c r="C195" s="85"/>
      <c r="D195" s="87"/>
      <c r="E195" s="87"/>
      <c r="F195" s="87"/>
    </row>
    <row r="196" spans="1:6" x14ac:dyDescent="0.25">
      <c r="A196" s="88" t="s">
        <v>312</v>
      </c>
      <c r="B196" s="85" t="s">
        <v>311</v>
      </c>
      <c r="C196" s="85"/>
      <c r="D196" s="87"/>
      <c r="E196" s="87"/>
      <c r="F196" s="87"/>
    </row>
    <row r="197" spans="1:6" x14ac:dyDescent="0.25">
      <c r="A197" s="88"/>
      <c r="B197" s="85" t="s">
        <v>310</v>
      </c>
      <c r="C197" s="85"/>
      <c r="D197" s="87"/>
      <c r="E197" s="87"/>
      <c r="F197" s="87"/>
    </row>
    <row r="198" spans="1:6" x14ac:dyDescent="0.25">
      <c r="A198" s="88"/>
      <c r="B198" s="85" t="s">
        <v>309</v>
      </c>
      <c r="C198" s="85" t="s">
        <v>240</v>
      </c>
      <c r="D198" s="87">
        <v>628</v>
      </c>
      <c r="E198" s="87"/>
      <c r="F198" s="87">
        <f>D198*E198</f>
        <v>0</v>
      </c>
    </row>
    <row r="199" spans="1:6" x14ac:dyDescent="0.25">
      <c r="A199" s="88"/>
      <c r="B199" s="85"/>
      <c r="C199" s="85"/>
      <c r="D199" s="87"/>
      <c r="E199" s="87"/>
      <c r="F199" s="87"/>
    </row>
    <row r="200" spans="1:6" x14ac:dyDescent="0.25">
      <c r="A200" s="88"/>
      <c r="B200" s="85" t="s">
        <v>306</v>
      </c>
      <c r="C200" s="85"/>
      <c r="D200" s="86"/>
      <c r="E200" s="87"/>
      <c r="F200" s="87"/>
    </row>
    <row r="201" spans="1:6" x14ac:dyDescent="0.25">
      <c r="A201" s="88" t="s">
        <v>308</v>
      </c>
      <c r="B201" s="85" t="s">
        <v>304</v>
      </c>
      <c r="C201" s="85"/>
      <c r="D201" s="86"/>
      <c r="E201" s="87"/>
      <c r="F201" s="87"/>
    </row>
    <row r="202" spans="1:6" x14ac:dyDescent="0.25">
      <c r="A202" s="88"/>
      <c r="B202" s="85" t="s">
        <v>303</v>
      </c>
      <c r="C202" s="85"/>
      <c r="D202" s="86"/>
      <c r="E202" s="87"/>
      <c r="F202" s="87"/>
    </row>
    <row r="203" spans="1:6" x14ac:dyDescent="0.25">
      <c r="A203" s="88"/>
      <c r="B203" s="85" t="s">
        <v>307</v>
      </c>
      <c r="C203" s="85" t="s">
        <v>240</v>
      </c>
      <c r="D203" s="87">
        <v>12780</v>
      </c>
      <c r="E203" s="87"/>
      <c r="F203" s="87">
        <f>D203*E203</f>
        <v>0</v>
      </c>
    </row>
    <row r="204" spans="1:6" x14ac:dyDescent="0.25">
      <c r="A204" s="88"/>
      <c r="B204" s="85"/>
      <c r="C204" s="85"/>
      <c r="D204" s="87"/>
      <c r="E204" s="87"/>
      <c r="F204" s="87"/>
    </row>
    <row r="205" spans="1:6" x14ac:dyDescent="0.25">
      <c r="A205" s="88"/>
      <c r="B205" s="85" t="s">
        <v>306</v>
      </c>
      <c r="C205" s="85"/>
      <c r="D205" s="86"/>
      <c r="E205" s="87"/>
      <c r="F205" s="87"/>
    </row>
    <row r="206" spans="1:6" x14ac:dyDescent="0.25">
      <c r="A206" s="88" t="s">
        <v>305</v>
      </c>
      <c r="B206" s="85" t="s">
        <v>304</v>
      </c>
      <c r="C206" s="85"/>
      <c r="D206" s="86"/>
      <c r="E206" s="87"/>
      <c r="F206" s="87"/>
    </row>
    <row r="207" spans="1:6" x14ac:dyDescent="0.25">
      <c r="A207" s="88"/>
      <c r="B207" s="85" t="s">
        <v>303</v>
      </c>
      <c r="C207" s="85"/>
      <c r="D207" s="86"/>
      <c r="E207" s="87"/>
      <c r="F207" s="87"/>
    </row>
    <row r="208" spans="1:6" x14ac:dyDescent="0.25">
      <c r="A208" s="88"/>
      <c r="B208" s="85" t="s">
        <v>302</v>
      </c>
      <c r="C208" s="85" t="s">
        <v>240</v>
      </c>
      <c r="D208" s="87">
        <v>6440</v>
      </c>
      <c r="E208" s="87"/>
      <c r="F208" s="87">
        <f>D208*E208</f>
        <v>0</v>
      </c>
    </row>
    <row r="209" spans="1:6" x14ac:dyDescent="0.25">
      <c r="A209" s="88"/>
      <c r="B209" s="89"/>
      <c r="C209" s="85"/>
      <c r="D209" s="87"/>
      <c r="E209" s="87"/>
      <c r="F209" s="87"/>
    </row>
    <row r="210" spans="1:6" x14ac:dyDescent="0.25">
      <c r="A210" s="88"/>
      <c r="B210" s="85" t="s">
        <v>301</v>
      </c>
      <c r="C210" s="85"/>
      <c r="D210" s="86"/>
      <c r="E210" s="87"/>
      <c r="F210" s="87"/>
    </row>
    <row r="211" spans="1:6" x14ac:dyDescent="0.25">
      <c r="A211" s="88" t="s">
        <v>300</v>
      </c>
      <c r="B211" s="85" t="s">
        <v>299</v>
      </c>
      <c r="C211" s="85"/>
      <c r="D211" s="86"/>
      <c r="E211" s="87"/>
      <c r="F211" s="87"/>
    </row>
    <row r="212" spans="1:6" x14ac:dyDescent="0.25">
      <c r="A212" s="88"/>
      <c r="B212" s="85" t="s">
        <v>298</v>
      </c>
      <c r="C212" s="85" t="s">
        <v>54</v>
      </c>
      <c r="D212" s="87">
        <v>19980</v>
      </c>
      <c r="E212" s="87"/>
      <c r="F212" s="87">
        <f>D212*E212</f>
        <v>0</v>
      </c>
    </row>
    <row r="213" spans="1:6" x14ac:dyDescent="0.25">
      <c r="A213" s="88"/>
      <c r="B213" s="85"/>
      <c r="C213" s="85"/>
      <c r="D213" s="87"/>
      <c r="E213" s="87"/>
      <c r="F213" s="87"/>
    </row>
    <row r="214" spans="1:6" x14ac:dyDescent="0.25">
      <c r="A214" s="88"/>
      <c r="B214" s="85" t="s">
        <v>297</v>
      </c>
      <c r="C214" s="85"/>
      <c r="D214" s="86"/>
      <c r="E214" s="87"/>
      <c r="F214" s="87"/>
    </row>
    <row r="215" spans="1:6" x14ac:dyDescent="0.25">
      <c r="A215" s="88" t="s">
        <v>296</v>
      </c>
      <c r="B215" s="85" t="s">
        <v>295</v>
      </c>
      <c r="C215" s="85" t="s">
        <v>54</v>
      </c>
      <c r="D215" s="87">
        <v>19980</v>
      </c>
      <c r="E215" s="87"/>
      <c r="F215" s="87">
        <f>D215*E215</f>
        <v>0</v>
      </c>
    </row>
    <row r="216" spans="1:6" x14ac:dyDescent="0.25">
      <c r="A216" s="88"/>
      <c r="B216" s="85"/>
      <c r="C216" s="85"/>
      <c r="D216" s="86"/>
      <c r="E216" s="87"/>
      <c r="F216" s="87"/>
    </row>
    <row r="217" spans="1:6" x14ac:dyDescent="0.25">
      <c r="A217" s="88"/>
      <c r="B217" s="85" t="s">
        <v>294</v>
      </c>
      <c r="C217" s="85"/>
      <c r="D217" s="86"/>
      <c r="E217" s="87"/>
      <c r="F217" s="87"/>
    </row>
    <row r="218" spans="1:6" x14ac:dyDescent="0.25">
      <c r="A218" s="88" t="s">
        <v>293</v>
      </c>
      <c r="B218" s="85" t="s">
        <v>292</v>
      </c>
      <c r="C218" s="85"/>
      <c r="D218" s="86"/>
      <c r="E218" s="87"/>
      <c r="F218" s="87"/>
    </row>
    <row r="219" spans="1:6" x14ac:dyDescent="0.25">
      <c r="A219" s="88"/>
      <c r="B219" s="85" t="s">
        <v>291</v>
      </c>
      <c r="C219" s="85" t="s">
        <v>240</v>
      </c>
      <c r="D219" s="87">
        <v>3877</v>
      </c>
      <c r="E219" s="87"/>
      <c r="F219" s="87">
        <f>D219*E219</f>
        <v>0</v>
      </c>
    </row>
    <row r="220" spans="1:6" x14ac:dyDescent="0.25">
      <c r="A220" s="88"/>
      <c r="B220" s="85"/>
      <c r="C220" s="85"/>
      <c r="D220" s="87"/>
      <c r="E220" s="87"/>
      <c r="F220" s="87"/>
    </row>
    <row r="221" spans="1:6" x14ac:dyDescent="0.25">
      <c r="A221" s="88"/>
      <c r="B221" s="85" t="s">
        <v>9</v>
      </c>
      <c r="C221" s="85"/>
      <c r="D221" s="87"/>
      <c r="E221" s="87"/>
      <c r="F221" s="87"/>
    </row>
    <row r="222" spans="1:6" x14ac:dyDescent="0.25">
      <c r="A222" s="88" t="s">
        <v>290</v>
      </c>
      <c r="B222" s="85" t="s">
        <v>289</v>
      </c>
      <c r="C222" s="85"/>
      <c r="D222" s="87"/>
      <c r="E222" s="87"/>
      <c r="F222" s="87"/>
    </row>
    <row r="223" spans="1:6" x14ac:dyDescent="0.25">
      <c r="A223" s="88"/>
      <c r="B223" s="85" t="s">
        <v>288</v>
      </c>
      <c r="C223" s="85" t="s">
        <v>240</v>
      </c>
      <c r="D223" s="87">
        <v>130</v>
      </c>
      <c r="E223" s="87"/>
      <c r="F223" s="87">
        <f>D223*E223</f>
        <v>0</v>
      </c>
    </row>
    <row r="224" spans="1:6" x14ac:dyDescent="0.25">
      <c r="A224" s="88"/>
      <c r="B224" s="85"/>
      <c r="C224" s="85"/>
      <c r="D224" s="87"/>
      <c r="E224" s="87"/>
      <c r="F224" s="87"/>
    </row>
    <row r="225" spans="1:6" x14ac:dyDescent="0.25">
      <c r="A225" s="88"/>
      <c r="B225" s="85" t="s">
        <v>9</v>
      </c>
      <c r="C225" s="85"/>
      <c r="D225" s="87"/>
      <c r="E225" s="87"/>
      <c r="F225" s="87"/>
    </row>
    <row r="226" spans="1:6" x14ac:dyDescent="0.25">
      <c r="A226" s="88" t="s">
        <v>287</v>
      </c>
      <c r="B226" s="85" t="s">
        <v>286</v>
      </c>
      <c r="C226" s="85"/>
      <c r="D226" s="87"/>
      <c r="E226" s="87"/>
      <c r="F226" s="87"/>
    </row>
    <row r="227" spans="1:6" x14ac:dyDescent="0.25">
      <c r="A227" s="88"/>
      <c r="B227" s="85"/>
      <c r="C227" s="85" t="s">
        <v>7</v>
      </c>
      <c r="D227" s="87">
        <v>1</v>
      </c>
      <c r="E227" s="156">
        <v>25000</v>
      </c>
      <c r="F227" s="87">
        <f>D227*E227</f>
        <v>25000</v>
      </c>
    </row>
    <row r="228" spans="1:6" ht="13" x14ac:dyDescent="0.3">
      <c r="A228" s="83"/>
      <c r="B228" s="84"/>
      <c r="C228" s="85"/>
      <c r="D228" s="87"/>
      <c r="E228" s="87"/>
      <c r="F228" s="87"/>
    </row>
    <row r="229" spans="1:6" ht="13" x14ac:dyDescent="0.3">
      <c r="A229" s="83"/>
      <c r="B229" s="90" t="s">
        <v>285</v>
      </c>
      <c r="C229" s="90"/>
      <c r="D229" s="91"/>
      <c r="E229" s="91"/>
      <c r="F229" s="91">
        <f>SUM(F140:F228)</f>
        <v>25000</v>
      </c>
    </row>
    <row r="230" spans="1:6" ht="13" x14ac:dyDescent="0.3">
      <c r="A230" s="83"/>
      <c r="B230" s="85"/>
      <c r="C230" s="85"/>
      <c r="D230" s="87"/>
      <c r="E230" s="87"/>
      <c r="F230" s="87"/>
    </row>
    <row r="231" spans="1:6" ht="13" x14ac:dyDescent="0.3">
      <c r="A231" s="83" t="s">
        <v>284</v>
      </c>
      <c r="B231" s="84" t="s">
        <v>283</v>
      </c>
      <c r="C231" s="85"/>
      <c r="D231" s="87"/>
      <c r="E231" s="87"/>
      <c r="F231" s="87"/>
    </row>
    <row r="232" spans="1:6" ht="13" x14ac:dyDescent="0.3">
      <c r="A232" s="83"/>
      <c r="B232" s="84"/>
      <c r="C232" s="85"/>
      <c r="D232" s="87"/>
      <c r="E232" s="87"/>
      <c r="F232" s="87"/>
    </row>
    <row r="233" spans="1:6" x14ac:dyDescent="0.25">
      <c r="A233" s="88"/>
      <c r="B233" s="85" t="s">
        <v>282</v>
      </c>
      <c r="C233" s="85"/>
      <c r="D233" s="86"/>
      <c r="E233" s="87"/>
      <c r="F233" s="87"/>
    </row>
    <row r="234" spans="1:6" x14ac:dyDescent="0.25">
      <c r="A234" s="88" t="s">
        <v>281</v>
      </c>
      <c r="B234" s="85" t="s">
        <v>280</v>
      </c>
      <c r="C234" s="85"/>
      <c r="D234" s="86"/>
      <c r="E234" s="87"/>
      <c r="F234" s="87"/>
    </row>
    <row r="235" spans="1:6" x14ac:dyDescent="0.25">
      <c r="A235" s="88"/>
      <c r="B235" s="85" t="s">
        <v>279</v>
      </c>
      <c r="C235" s="85"/>
      <c r="D235" s="86"/>
      <c r="E235" s="87"/>
      <c r="F235" s="87"/>
    </row>
    <row r="236" spans="1:6" x14ac:dyDescent="0.25">
      <c r="A236" s="88"/>
      <c r="B236" s="85" t="s">
        <v>278</v>
      </c>
      <c r="C236" s="85" t="s">
        <v>240</v>
      </c>
      <c r="D236" s="87">
        <v>10433</v>
      </c>
      <c r="E236" s="87"/>
      <c r="F236" s="87">
        <f>D236*E236</f>
        <v>0</v>
      </c>
    </row>
    <row r="237" spans="1:6" x14ac:dyDescent="0.25">
      <c r="A237" s="88"/>
      <c r="B237" s="85"/>
      <c r="C237" s="85"/>
      <c r="D237" s="87"/>
      <c r="E237" s="87"/>
      <c r="F237" s="87"/>
    </row>
    <row r="238" spans="1:6" x14ac:dyDescent="0.25">
      <c r="A238" s="88"/>
      <c r="B238" s="85" t="s">
        <v>277</v>
      </c>
      <c r="C238" s="85"/>
      <c r="D238" s="86"/>
      <c r="E238" s="87"/>
      <c r="F238" s="87"/>
    </row>
    <row r="239" spans="1:6" x14ac:dyDescent="0.25">
      <c r="A239" s="88" t="s">
        <v>276</v>
      </c>
      <c r="B239" s="85" t="s">
        <v>265</v>
      </c>
      <c r="C239" s="85"/>
      <c r="D239" s="86"/>
      <c r="E239" s="87"/>
      <c r="F239" s="87"/>
    </row>
    <row r="240" spans="1:6" x14ac:dyDescent="0.25">
      <c r="A240" s="88"/>
      <c r="B240" s="85" t="s">
        <v>264</v>
      </c>
      <c r="C240" s="85"/>
      <c r="D240" s="86"/>
      <c r="E240" s="87"/>
      <c r="F240" s="87"/>
    </row>
    <row r="241" spans="1:6" x14ac:dyDescent="0.25">
      <c r="A241" s="88"/>
      <c r="B241" s="85" t="s">
        <v>263</v>
      </c>
      <c r="C241" s="85"/>
      <c r="D241" s="86"/>
      <c r="E241" s="87"/>
      <c r="F241" s="87"/>
    </row>
    <row r="242" spans="1:6" x14ac:dyDescent="0.25">
      <c r="A242" s="88"/>
      <c r="B242" s="85" t="s">
        <v>262</v>
      </c>
      <c r="C242" s="85"/>
      <c r="D242" s="87"/>
      <c r="E242" s="87"/>
      <c r="F242" s="87"/>
    </row>
    <row r="243" spans="1:6" x14ac:dyDescent="0.25">
      <c r="A243" s="88"/>
      <c r="B243" s="85" t="s">
        <v>275</v>
      </c>
      <c r="C243" s="85" t="s">
        <v>54</v>
      </c>
      <c r="D243" s="87">
        <f>D250-D257</f>
        <v>15708</v>
      </c>
      <c r="E243" s="87"/>
      <c r="F243" s="87">
        <f>D243*E243</f>
        <v>0</v>
      </c>
    </row>
    <row r="244" spans="1:6" x14ac:dyDescent="0.25">
      <c r="A244" s="88"/>
      <c r="B244" s="85"/>
      <c r="C244" s="85"/>
      <c r="D244" s="87"/>
      <c r="E244" s="87"/>
      <c r="F244" s="87"/>
    </row>
    <row r="245" spans="1:6" x14ac:dyDescent="0.25">
      <c r="A245" s="88"/>
      <c r="B245" s="85" t="s">
        <v>274</v>
      </c>
      <c r="C245" s="85"/>
      <c r="D245" s="87"/>
      <c r="E245" s="87"/>
      <c r="F245" s="87"/>
    </row>
    <row r="246" spans="1:6" x14ac:dyDescent="0.25">
      <c r="A246" s="88" t="s">
        <v>273</v>
      </c>
      <c r="B246" s="85" t="s">
        <v>272</v>
      </c>
      <c r="C246" s="85"/>
      <c r="D246" s="87"/>
      <c r="E246" s="87"/>
      <c r="F246" s="87"/>
    </row>
    <row r="247" spans="1:6" x14ac:dyDescent="0.25">
      <c r="A247" s="88"/>
      <c r="B247" s="85" t="s">
        <v>271</v>
      </c>
      <c r="C247" s="85"/>
      <c r="D247" s="87"/>
      <c r="E247" s="87"/>
      <c r="F247" s="87"/>
    </row>
    <row r="248" spans="1:6" x14ac:dyDescent="0.25">
      <c r="A248" s="88"/>
      <c r="B248" s="85" t="s">
        <v>270</v>
      </c>
      <c r="C248" s="85"/>
      <c r="D248" s="87"/>
      <c r="E248" s="87"/>
      <c r="F248" s="87"/>
    </row>
    <row r="249" spans="1:6" x14ac:dyDescent="0.25">
      <c r="A249" s="88"/>
      <c r="B249" s="85" t="s">
        <v>269</v>
      </c>
      <c r="C249" s="85"/>
      <c r="D249" s="87"/>
      <c r="E249" s="87"/>
      <c r="F249" s="87"/>
    </row>
    <row r="250" spans="1:6" x14ac:dyDescent="0.25">
      <c r="A250" s="88"/>
      <c r="B250" s="85" t="s">
        <v>268</v>
      </c>
      <c r="C250" s="85" t="s">
        <v>54</v>
      </c>
      <c r="D250" s="87">
        <v>16944</v>
      </c>
      <c r="E250" s="87"/>
      <c r="F250" s="87">
        <f>D250*E250</f>
        <v>0</v>
      </c>
    </row>
    <row r="251" spans="1:6" x14ac:dyDescent="0.25">
      <c r="A251" s="88"/>
      <c r="B251" s="85"/>
      <c r="C251" s="85"/>
      <c r="D251" s="87"/>
      <c r="E251" s="87"/>
      <c r="F251" s="87"/>
    </row>
    <row r="252" spans="1:6" x14ac:dyDescent="0.25">
      <c r="A252" s="88"/>
      <c r="B252" s="85" t="s">
        <v>267</v>
      </c>
      <c r="C252" s="85"/>
      <c r="D252" s="86"/>
      <c r="E252" s="87"/>
      <c r="F252" s="87"/>
    </row>
    <row r="253" spans="1:6" x14ac:dyDescent="0.25">
      <c r="A253" s="88" t="s">
        <v>266</v>
      </c>
      <c r="B253" s="85" t="s">
        <v>265</v>
      </c>
      <c r="C253" s="85"/>
      <c r="D253" s="86"/>
      <c r="E253" s="87"/>
      <c r="F253" s="87"/>
    </row>
    <row r="254" spans="1:6" x14ac:dyDescent="0.25">
      <c r="A254" s="88"/>
      <c r="B254" s="85" t="s">
        <v>264</v>
      </c>
      <c r="C254" s="85"/>
      <c r="D254" s="86"/>
      <c r="E254" s="87"/>
      <c r="F254" s="87"/>
    </row>
    <row r="255" spans="1:6" x14ac:dyDescent="0.25">
      <c r="A255" s="88"/>
      <c r="B255" s="85" t="s">
        <v>263</v>
      </c>
      <c r="C255" s="85"/>
      <c r="D255" s="86"/>
      <c r="E255" s="87"/>
      <c r="F255" s="87"/>
    </row>
    <row r="256" spans="1:6" x14ac:dyDescent="0.25">
      <c r="A256" s="88"/>
      <c r="B256" s="85" t="s">
        <v>262</v>
      </c>
      <c r="C256" s="85"/>
      <c r="D256" s="87"/>
      <c r="E256" s="87"/>
      <c r="F256" s="87"/>
    </row>
    <row r="257" spans="1:6" x14ac:dyDescent="0.25">
      <c r="A257" s="88"/>
      <c r="B257" s="85" t="s">
        <v>261</v>
      </c>
      <c r="C257" s="85" t="s">
        <v>54</v>
      </c>
      <c r="D257" s="87">
        <v>1236</v>
      </c>
      <c r="E257" s="87"/>
      <c r="F257" s="87">
        <f>D257*E257</f>
        <v>0</v>
      </c>
    </row>
    <row r="258" spans="1:6" x14ac:dyDescent="0.25">
      <c r="A258" s="88"/>
      <c r="B258" s="85"/>
      <c r="C258" s="85"/>
      <c r="D258" s="87"/>
      <c r="E258" s="87"/>
      <c r="F258" s="87"/>
    </row>
    <row r="259" spans="1:6" x14ac:dyDescent="0.25">
      <c r="A259" s="88"/>
      <c r="B259" s="85" t="s">
        <v>260</v>
      </c>
      <c r="C259" s="85"/>
      <c r="D259" s="86"/>
      <c r="E259" s="87"/>
      <c r="F259" s="87"/>
    </row>
    <row r="260" spans="1:6" x14ac:dyDescent="0.25">
      <c r="A260" s="88" t="s">
        <v>259</v>
      </c>
      <c r="B260" s="85" t="s">
        <v>258</v>
      </c>
      <c r="C260" s="85"/>
      <c r="D260" s="86"/>
      <c r="E260" s="87"/>
      <c r="F260" s="87"/>
    </row>
    <row r="261" spans="1:6" x14ac:dyDescent="0.25">
      <c r="A261" s="88"/>
      <c r="B261" s="85" t="s">
        <v>257</v>
      </c>
      <c r="C261" s="85" t="s">
        <v>54</v>
      </c>
      <c r="D261" s="87">
        <v>16944</v>
      </c>
      <c r="E261" s="87"/>
      <c r="F261" s="87">
        <f>D261*E261</f>
        <v>0</v>
      </c>
    </row>
    <row r="262" spans="1:6" x14ac:dyDescent="0.25">
      <c r="A262" s="88"/>
      <c r="B262" s="85"/>
      <c r="C262" s="85"/>
      <c r="D262" s="86"/>
      <c r="E262" s="87"/>
      <c r="F262" s="87"/>
    </row>
    <row r="263" spans="1:6" x14ac:dyDescent="0.25">
      <c r="A263" s="88"/>
      <c r="B263" s="85" t="s">
        <v>256</v>
      </c>
      <c r="C263" s="85"/>
      <c r="D263" s="86"/>
      <c r="E263" s="87"/>
      <c r="F263" s="87"/>
    </row>
    <row r="264" spans="1:6" x14ac:dyDescent="0.25">
      <c r="A264" s="88" t="s">
        <v>255</v>
      </c>
      <c r="B264" s="85" t="s">
        <v>251</v>
      </c>
      <c r="C264" s="85"/>
      <c r="D264" s="86"/>
      <c r="E264" s="87"/>
      <c r="F264" s="87"/>
    </row>
    <row r="265" spans="1:6" x14ac:dyDescent="0.25">
      <c r="A265" s="88"/>
      <c r="B265" s="85" t="s">
        <v>254</v>
      </c>
      <c r="C265" s="85"/>
      <c r="D265" s="86"/>
      <c r="E265" s="87"/>
      <c r="F265" s="87"/>
    </row>
    <row r="266" spans="1:6" x14ac:dyDescent="0.25">
      <c r="A266" s="88"/>
      <c r="B266" s="85" t="s">
        <v>249</v>
      </c>
      <c r="C266" s="85"/>
      <c r="D266" s="87"/>
      <c r="E266" s="87"/>
      <c r="F266" s="87"/>
    </row>
    <row r="267" spans="1:6" x14ac:dyDescent="0.25">
      <c r="A267" s="88"/>
      <c r="B267" s="85" t="s">
        <v>248</v>
      </c>
      <c r="C267" s="85" t="s">
        <v>38</v>
      </c>
      <c r="D267" s="87">
        <v>800</v>
      </c>
      <c r="E267" s="87"/>
      <c r="F267" s="87">
        <f>D267*E267</f>
        <v>0</v>
      </c>
    </row>
    <row r="268" spans="1:6" x14ac:dyDescent="0.25">
      <c r="A268" s="88"/>
      <c r="B268" s="85"/>
      <c r="C268" s="85"/>
      <c r="D268" s="87"/>
      <c r="E268" s="87"/>
      <c r="F268" s="87"/>
    </row>
    <row r="269" spans="1:6" x14ac:dyDescent="0.25">
      <c r="A269" s="88"/>
      <c r="B269" s="85" t="s">
        <v>253</v>
      </c>
      <c r="C269" s="85"/>
      <c r="D269" s="87"/>
      <c r="E269" s="87"/>
      <c r="F269" s="87"/>
    </row>
    <row r="270" spans="1:6" x14ac:dyDescent="0.25">
      <c r="A270" s="88" t="s">
        <v>252</v>
      </c>
      <c r="B270" s="85" t="s">
        <v>251</v>
      </c>
      <c r="C270" s="85"/>
      <c r="D270" s="87"/>
      <c r="E270" s="87"/>
      <c r="F270" s="87"/>
    </row>
    <row r="271" spans="1:6" x14ac:dyDescent="0.25">
      <c r="A271" s="88"/>
      <c r="B271" s="85" t="s">
        <v>250</v>
      </c>
      <c r="C271" s="85"/>
      <c r="D271" s="87"/>
      <c r="E271" s="87"/>
      <c r="F271" s="87"/>
    </row>
    <row r="272" spans="1:6" x14ac:dyDescent="0.25">
      <c r="A272" s="88"/>
      <c r="B272" s="85" t="s">
        <v>249</v>
      </c>
      <c r="C272" s="85"/>
      <c r="D272" s="87"/>
      <c r="E272" s="87"/>
      <c r="F272" s="87"/>
    </row>
    <row r="273" spans="1:6" x14ac:dyDescent="0.25">
      <c r="A273" s="88"/>
      <c r="B273" s="85" t="s">
        <v>248</v>
      </c>
      <c r="C273" s="85" t="s">
        <v>38</v>
      </c>
      <c r="D273" s="87">
        <v>50</v>
      </c>
      <c r="E273" s="87"/>
      <c r="F273" s="87">
        <f>D273*E273</f>
        <v>0</v>
      </c>
    </row>
    <row r="274" spans="1:6" x14ac:dyDescent="0.25">
      <c r="A274" s="88"/>
      <c r="B274" s="85"/>
      <c r="C274" s="85"/>
      <c r="D274" s="86"/>
      <c r="E274" s="87"/>
      <c r="F274" s="87"/>
    </row>
    <row r="275" spans="1:6" x14ac:dyDescent="0.25">
      <c r="A275" s="88"/>
      <c r="B275" s="85" t="s">
        <v>247</v>
      </c>
      <c r="C275" s="85"/>
      <c r="D275" s="87"/>
      <c r="E275" s="87"/>
      <c r="F275" s="87"/>
    </row>
    <row r="276" spans="1:6" x14ac:dyDescent="0.25">
      <c r="A276" s="88" t="s">
        <v>246</v>
      </c>
      <c r="B276" s="85" t="s">
        <v>242</v>
      </c>
      <c r="C276" s="85"/>
      <c r="D276" s="87"/>
      <c r="E276" s="87"/>
      <c r="F276" s="87"/>
    </row>
    <row r="277" spans="1:6" x14ac:dyDescent="0.25">
      <c r="A277" s="88"/>
      <c r="B277" s="85" t="s">
        <v>245</v>
      </c>
      <c r="C277" s="85" t="s">
        <v>240</v>
      </c>
      <c r="D277" s="87">
        <v>50</v>
      </c>
      <c r="E277" s="87"/>
      <c r="F277" s="87">
        <f>D277*E277</f>
        <v>0</v>
      </c>
    </row>
    <row r="278" spans="1:6" x14ac:dyDescent="0.25">
      <c r="A278" s="88"/>
      <c r="B278" s="85"/>
      <c r="C278" s="85"/>
      <c r="D278" s="87"/>
      <c r="E278" s="87"/>
      <c r="F278" s="87"/>
    </row>
    <row r="279" spans="1:6" x14ac:dyDescent="0.25">
      <c r="A279" s="88"/>
      <c r="B279" s="85"/>
      <c r="C279" s="85"/>
      <c r="D279" s="87"/>
      <c r="E279" s="87"/>
      <c r="F279" s="87"/>
    </row>
    <row r="280" spans="1:6" x14ac:dyDescent="0.25">
      <c r="A280" s="88"/>
      <c r="B280" s="85"/>
      <c r="C280" s="85"/>
      <c r="D280" s="87"/>
      <c r="E280" s="87"/>
      <c r="F280" s="87"/>
    </row>
    <row r="281" spans="1:6" x14ac:dyDescent="0.25">
      <c r="A281" s="88"/>
      <c r="B281" s="85" t="s">
        <v>244</v>
      </c>
      <c r="C281" s="85"/>
      <c r="D281" s="87"/>
      <c r="E281" s="87"/>
      <c r="F281" s="87"/>
    </row>
    <row r="282" spans="1:6" x14ac:dyDescent="0.25">
      <c r="A282" s="88" t="s">
        <v>243</v>
      </c>
      <c r="B282" s="85" t="s">
        <v>242</v>
      </c>
      <c r="C282" s="85"/>
      <c r="D282" s="87"/>
      <c r="E282" s="87"/>
      <c r="F282" s="87"/>
    </row>
    <row r="283" spans="1:6" x14ac:dyDescent="0.25">
      <c r="A283" s="88"/>
      <c r="B283" s="85" t="s">
        <v>241</v>
      </c>
      <c r="C283" s="85" t="s">
        <v>240</v>
      </c>
      <c r="D283" s="87">
        <v>470</v>
      </c>
      <c r="E283" s="87"/>
      <c r="F283" s="87">
        <f>D283*E283</f>
        <v>0</v>
      </c>
    </row>
    <row r="284" spans="1:6" x14ac:dyDescent="0.25">
      <c r="A284" s="88"/>
      <c r="B284" s="85"/>
      <c r="C284" s="85"/>
      <c r="D284" s="87"/>
      <c r="E284" s="87"/>
      <c r="F284" s="87"/>
    </row>
    <row r="285" spans="1:6" x14ac:dyDescent="0.25">
      <c r="A285" s="88"/>
      <c r="B285" s="85" t="s">
        <v>9</v>
      </c>
      <c r="C285" s="85"/>
      <c r="D285" s="87"/>
      <c r="E285" s="87"/>
      <c r="F285" s="87"/>
    </row>
    <row r="286" spans="1:6" x14ac:dyDescent="0.25">
      <c r="A286" s="88" t="s">
        <v>239</v>
      </c>
      <c r="B286" s="85" t="s">
        <v>238</v>
      </c>
      <c r="C286" s="85"/>
      <c r="D286" s="87"/>
      <c r="E286" s="87"/>
      <c r="F286" s="87"/>
    </row>
    <row r="287" spans="1:6" x14ac:dyDescent="0.25">
      <c r="A287" s="88"/>
      <c r="B287" s="85" t="s">
        <v>235</v>
      </c>
      <c r="C287" s="85"/>
      <c r="D287" s="87"/>
      <c r="E287" s="87"/>
      <c r="F287" s="87"/>
    </row>
    <row r="288" spans="1:6" x14ac:dyDescent="0.25">
      <c r="A288" s="88"/>
      <c r="B288" s="85" t="s">
        <v>234</v>
      </c>
      <c r="C288" s="85"/>
      <c r="D288" s="87"/>
      <c r="E288" s="87"/>
      <c r="F288" s="87"/>
    </row>
    <row r="289" spans="1:6" x14ac:dyDescent="0.25">
      <c r="A289" s="88"/>
      <c r="B289" s="89" t="s">
        <v>233</v>
      </c>
      <c r="C289" s="85" t="s">
        <v>7</v>
      </c>
      <c r="D289" s="87">
        <v>210</v>
      </c>
      <c r="E289" s="87"/>
      <c r="F289" s="87">
        <f>D289*E289</f>
        <v>0</v>
      </c>
    </row>
    <row r="290" spans="1:6" x14ac:dyDescent="0.25">
      <c r="A290" s="88"/>
      <c r="B290" s="85"/>
      <c r="C290" s="85"/>
      <c r="D290" s="87"/>
      <c r="E290" s="87"/>
      <c r="F290" s="87"/>
    </row>
    <row r="291" spans="1:6" x14ac:dyDescent="0.25">
      <c r="A291" s="88"/>
      <c r="B291" s="85" t="s">
        <v>9</v>
      </c>
      <c r="C291" s="85"/>
      <c r="D291" s="87"/>
      <c r="E291" s="87"/>
      <c r="F291" s="87"/>
    </row>
    <row r="292" spans="1:6" x14ac:dyDescent="0.25">
      <c r="A292" s="88" t="s">
        <v>237</v>
      </c>
      <c r="B292" s="85" t="s">
        <v>236</v>
      </c>
      <c r="C292" s="85"/>
      <c r="D292" s="87"/>
      <c r="E292" s="87"/>
      <c r="F292" s="87"/>
    </row>
    <row r="293" spans="1:6" x14ac:dyDescent="0.25">
      <c r="A293" s="88"/>
      <c r="B293" s="85" t="s">
        <v>235</v>
      </c>
      <c r="C293" s="85"/>
      <c r="D293" s="87"/>
      <c r="E293" s="87"/>
      <c r="F293" s="87"/>
    </row>
    <row r="294" spans="1:6" x14ac:dyDescent="0.25">
      <c r="A294" s="88"/>
      <c r="B294" s="85" t="s">
        <v>234</v>
      </c>
      <c r="C294" s="85"/>
      <c r="D294" s="87"/>
      <c r="E294" s="87"/>
      <c r="F294" s="87"/>
    </row>
    <row r="295" spans="1:6" x14ac:dyDescent="0.25">
      <c r="A295" s="88"/>
      <c r="B295" s="89" t="s">
        <v>233</v>
      </c>
      <c r="C295" s="85" t="s">
        <v>7</v>
      </c>
      <c r="D295" s="87">
        <v>300</v>
      </c>
      <c r="E295" s="87"/>
      <c r="F295" s="87">
        <f>D295*E295</f>
        <v>0</v>
      </c>
    </row>
    <row r="296" spans="1:6" x14ac:dyDescent="0.25">
      <c r="A296" s="88"/>
      <c r="B296" s="85"/>
      <c r="C296" s="85"/>
      <c r="D296" s="87"/>
      <c r="E296" s="87"/>
      <c r="F296" s="87"/>
    </row>
    <row r="297" spans="1:6" ht="13" x14ac:dyDescent="0.3">
      <c r="A297" s="83"/>
      <c r="B297" s="90" t="s">
        <v>232</v>
      </c>
      <c r="C297" s="90"/>
      <c r="D297" s="91"/>
      <c r="E297" s="91"/>
      <c r="F297" s="91">
        <f>SUM(F231:F296)</f>
        <v>0</v>
      </c>
    </row>
    <row r="298" spans="1:6" ht="13" x14ac:dyDescent="0.3">
      <c r="A298" s="83"/>
      <c r="B298" s="85"/>
      <c r="C298" s="85"/>
      <c r="D298" s="87"/>
      <c r="E298" s="87"/>
      <c r="F298" s="87"/>
    </row>
    <row r="299" spans="1:6" ht="13" x14ac:dyDescent="0.3">
      <c r="A299" s="83" t="s">
        <v>231</v>
      </c>
      <c r="B299" s="84" t="s">
        <v>230</v>
      </c>
      <c r="C299" s="85"/>
      <c r="D299" s="87"/>
      <c r="E299" s="87"/>
      <c r="F299" s="87"/>
    </row>
    <row r="300" spans="1:6" ht="14.25" customHeight="1" x14ac:dyDescent="0.3">
      <c r="A300" s="83"/>
      <c r="B300" s="84"/>
      <c r="C300" s="85"/>
      <c r="D300" s="87"/>
      <c r="E300" s="87"/>
      <c r="F300" s="87"/>
    </row>
    <row r="301" spans="1:6" x14ac:dyDescent="0.25">
      <c r="A301" s="88"/>
      <c r="B301" s="85" t="s">
        <v>229</v>
      </c>
      <c r="C301" s="85"/>
      <c r="D301" s="87"/>
      <c r="E301" s="87"/>
      <c r="F301" s="87"/>
    </row>
    <row r="302" spans="1:6" x14ac:dyDescent="0.25">
      <c r="A302" s="88" t="s">
        <v>228</v>
      </c>
      <c r="B302" s="85" t="s">
        <v>227</v>
      </c>
      <c r="C302" s="85"/>
      <c r="D302" s="87"/>
      <c r="E302" s="87"/>
      <c r="F302" s="87"/>
    </row>
    <row r="303" spans="1:6" x14ac:dyDescent="0.25">
      <c r="A303" s="88"/>
      <c r="B303" s="85" t="s">
        <v>226</v>
      </c>
      <c r="C303" s="85"/>
      <c r="D303" s="87"/>
      <c r="E303" s="87"/>
      <c r="F303" s="87"/>
    </row>
    <row r="304" spans="1:6" x14ac:dyDescent="0.25">
      <c r="A304" s="88"/>
      <c r="B304" s="85" t="s">
        <v>225</v>
      </c>
      <c r="C304" s="85"/>
      <c r="D304" s="87"/>
      <c r="E304" s="87"/>
      <c r="F304" s="87"/>
    </row>
    <row r="305" spans="1:6" x14ac:dyDescent="0.25">
      <c r="A305" s="88"/>
      <c r="B305" s="85" t="s">
        <v>224</v>
      </c>
      <c r="C305" s="85" t="s">
        <v>54</v>
      </c>
      <c r="D305" s="87">
        <v>670</v>
      </c>
      <c r="E305" s="87"/>
      <c r="F305" s="87">
        <f>D305*E305</f>
        <v>0</v>
      </c>
    </row>
    <row r="306" spans="1:6" x14ac:dyDescent="0.25">
      <c r="A306" s="88"/>
      <c r="B306" s="85"/>
      <c r="C306" s="85"/>
      <c r="D306" s="87"/>
      <c r="E306" s="87"/>
      <c r="F306" s="87"/>
    </row>
    <row r="307" spans="1:6" x14ac:dyDescent="0.25">
      <c r="A307" s="88"/>
      <c r="B307" s="85" t="s">
        <v>9</v>
      </c>
      <c r="C307" s="85"/>
      <c r="D307" s="87"/>
      <c r="E307" s="87"/>
      <c r="F307" s="87"/>
    </row>
    <row r="308" spans="1:6" x14ac:dyDescent="0.25">
      <c r="A308" s="88" t="s">
        <v>223</v>
      </c>
      <c r="B308" s="85" t="s">
        <v>222</v>
      </c>
      <c r="C308" s="85"/>
      <c r="D308" s="87"/>
      <c r="E308" s="87"/>
      <c r="F308" s="87"/>
    </row>
    <row r="309" spans="1:6" x14ac:dyDescent="0.25">
      <c r="A309" s="88"/>
      <c r="B309" s="85" t="s">
        <v>219</v>
      </c>
      <c r="C309" s="85"/>
      <c r="D309" s="87"/>
      <c r="E309" s="87"/>
      <c r="F309" s="87"/>
    </row>
    <row r="310" spans="1:6" x14ac:dyDescent="0.25">
      <c r="A310" s="88"/>
      <c r="B310" s="85" t="s">
        <v>218</v>
      </c>
      <c r="C310" s="85"/>
      <c r="D310" s="87"/>
      <c r="E310" s="87"/>
      <c r="F310" s="87"/>
    </row>
    <row r="311" spans="1:6" x14ac:dyDescent="0.25">
      <c r="A311" s="88"/>
      <c r="B311" s="85" t="s">
        <v>217</v>
      </c>
      <c r="C311" s="85" t="s">
        <v>38</v>
      </c>
      <c r="D311" s="87">
        <v>1010</v>
      </c>
      <c r="E311" s="87"/>
      <c r="F311" s="87">
        <f>D311*E311</f>
        <v>0</v>
      </c>
    </row>
    <row r="312" spans="1:6" x14ac:dyDescent="0.25">
      <c r="A312" s="88"/>
      <c r="B312" s="85"/>
      <c r="C312" s="85"/>
      <c r="D312" s="87"/>
      <c r="E312" s="87"/>
      <c r="F312" s="87"/>
    </row>
    <row r="313" spans="1:6" x14ac:dyDescent="0.25">
      <c r="A313" s="88"/>
      <c r="B313" s="85" t="s">
        <v>9</v>
      </c>
      <c r="C313" s="85"/>
      <c r="D313" s="86"/>
      <c r="E313" s="87"/>
      <c r="F313" s="87"/>
    </row>
    <row r="314" spans="1:6" x14ac:dyDescent="0.25">
      <c r="A314" s="88" t="s">
        <v>221</v>
      </c>
      <c r="B314" s="85" t="s">
        <v>220</v>
      </c>
      <c r="C314" s="85"/>
      <c r="D314" s="86"/>
      <c r="E314" s="87"/>
      <c r="F314" s="87"/>
    </row>
    <row r="315" spans="1:6" x14ac:dyDescent="0.25">
      <c r="A315" s="88"/>
      <c r="B315" s="85" t="s">
        <v>219</v>
      </c>
      <c r="C315" s="85"/>
      <c r="D315" s="86"/>
      <c r="E315" s="87"/>
      <c r="F315" s="87"/>
    </row>
    <row r="316" spans="1:6" x14ac:dyDescent="0.25">
      <c r="A316" s="88"/>
      <c r="B316" s="85" t="s">
        <v>218</v>
      </c>
      <c r="C316" s="85"/>
      <c r="D316" s="86"/>
      <c r="E316" s="87"/>
      <c r="F316" s="87"/>
    </row>
    <row r="317" spans="1:6" x14ac:dyDescent="0.25">
      <c r="A317" s="88"/>
      <c r="B317" s="85" t="s">
        <v>217</v>
      </c>
      <c r="C317" s="85" t="s">
        <v>38</v>
      </c>
      <c r="D317" s="87">
        <v>670</v>
      </c>
      <c r="E317" s="87"/>
      <c r="F317" s="87">
        <f>D317*E317</f>
        <v>0</v>
      </c>
    </row>
    <row r="318" spans="1:6" x14ac:dyDescent="0.25">
      <c r="A318" s="88"/>
      <c r="B318" s="85"/>
      <c r="C318" s="85"/>
      <c r="D318" s="87"/>
      <c r="E318" s="87"/>
      <c r="F318" s="87"/>
    </row>
    <row r="319" spans="1:6" x14ac:dyDescent="0.25">
      <c r="A319" s="88"/>
      <c r="B319" s="85" t="s">
        <v>9</v>
      </c>
      <c r="C319" s="85"/>
      <c r="D319" s="87"/>
      <c r="E319" s="87"/>
      <c r="F319" s="87"/>
    </row>
    <row r="320" spans="1:6" x14ac:dyDescent="0.25">
      <c r="A320" s="88" t="s">
        <v>216</v>
      </c>
      <c r="B320" s="85" t="s">
        <v>215</v>
      </c>
      <c r="C320" s="85"/>
      <c r="D320" s="87"/>
      <c r="E320" s="87"/>
      <c r="F320" s="87"/>
    </row>
    <row r="321" spans="1:6" x14ac:dyDescent="0.25">
      <c r="A321" s="88"/>
      <c r="B321" s="85" t="s">
        <v>214</v>
      </c>
      <c r="C321" s="85"/>
      <c r="D321" s="87"/>
      <c r="E321" s="87"/>
      <c r="F321" s="87"/>
    </row>
    <row r="322" spans="1:6" x14ac:dyDescent="0.25">
      <c r="A322" s="88"/>
      <c r="B322" s="85" t="s">
        <v>213</v>
      </c>
      <c r="C322" s="85"/>
      <c r="D322" s="87"/>
      <c r="E322" s="87"/>
      <c r="F322" s="87"/>
    </row>
    <row r="323" spans="1:6" x14ac:dyDescent="0.25">
      <c r="A323" s="88"/>
      <c r="B323" s="85" t="s">
        <v>212</v>
      </c>
      <c r="C323" s="85"/>
      <c r="D323" s="87"/>
      <c r="E323" s="87"/>
      <c r="F323" s="87"/>
    </row>
    <row r="324" spans="1:6" x14ac:dyDescent="0.25">
      <c r="A324" s="88"/>
      <c r="B324" s="85" t="s">
        <v>211</v>
      </c>
      <c r="C324" s="85" t="s">
        <v>38</v>
      </c>
      <c r="D324" s="87">
        <v>330</v>
      </c>
      <c r="E324" s="87"/>
      <c r="F324" s="87">
        <f>D324*E324</f>
        <v>0</v>
      </c>
    </row>
    <row r="325" spans="1:6" ht="13" x14ac:dyDescent="0.3">
      <c r="A325" s="83"/>
      <c r="B325" s="84"/>
      <c r="C325" s="85"/>
      <c r="D325" s="86"/>
      <c r="E325" s="87"/>
      <c r="F325" s="87"/>
    </row>
    <row r="326" spans="1:6" x14ac:dyDescent="0.25">
      <c r="A326" s="88"/>
      <c r="B326" s="85" t="s">
        <v>210</v>
      </c>
      <c r="C326" s="85"/>
      <c r="D326" s="86"/>
      <c r="E326" s="87"/>
      <c r="F326" s="87"/>
    </row>
    <row r="327" spans="1:6" x14ac:dyDescent="0.25">
      <c r="A327" s="88" t="s">
        <v>209</v>
      </c>
      <c r="B327" s="85" t="s">
        <v>204</v>
      </c>
      <c r="C327" s="85"/>
      <c r="D327" s="86"/>
      <c r="E327" s="87"/>
      <c r="F327" s="87"/>
    </row>
    <row r="328" spans="1:6" x14ac:dyDescent="0.25">
      <c r="A328" s="88"/>
      <c r="B328" s="85" t="s">
        <v>208</v>
      </c>
      <c r="C328" s="85"/>
      <c r="D328" s="86"/>
      <c r="E328" s="87"/>
      <c r="F328" s="87"/>
    </row>
    <row r="329" spans="1:6" x14ac:dyDescent="0.25">
      <c r="A329" s="88"/>
      <c r="B329" s="85" t="s">
        <v>202</v>
      </c>
      <c r="C329" s="85"/>
      <c r="D329" s="86"/>
      <c r="E329" s="87"/>
      <c r="F329" s="87"/>
    </row>
    <row r="330" spans="1:6" x14ac:dyDescent="0.25">
      <c r="A330" s="88"/>
      <c r="B330" s="85" t="s">
        <v>207</v>
      </c>
      <c r="C330" s="85" t="s">
        <v>38</v>
      </c>
      <c r="D330" s="87">
        <v>890</v>
      </c>
      <c r="E330" s="87"/>
      <c r="F330" s="87">
        <f>D330*E330</f>
        <v>0</v>
      </c>
    </row>
    <row r="331" spans="1:6" x14ac:dyDescent="0.25">
      <c r="A331" s="88"/>
      <c r="B331" s="85"/>
      <c r="C331" s="85"/>
      <c r="D331" s="87"/>
      <c r="E331" s="87"/>
      <c r="F331" s="87"/>
    </row>
    <row r="332" spans="1:6" x14ac:dyDescent="0.25">
      <c r="A332" s="88"/>
      <c r="B332" s="85" t="s">
        <v>206</v>
      </c>
      <c r="C332" s="85"/>
      <c r="D332" s="87"/>
      <c r="E332" s="87"/>
      <c r="F332" s="87"/>
    </row>
    <row r="333" spans="1:6" x14ac:dyDescent="0.25">
      <c r="A333" s="88" t="s">
        <v>205</v>
      </c>
      <c r="B333" s="85" t="s">
        <v>204</v>
      </c>
      <c r="C333" s="85"/>
      <c r="D333" s="87"/>
      <c r="E333" s="87"/>
      <c r="F333" s="87"/>
    </row>
    <row r="334" spans="1:6" x14ac:dyDescent="0.25">
      <c r="A334" s="88"/>
      <c r="B334" s="85" t="s">
        <v>203</v>
      </c>
      <c r="C334" s="85"/>
      <c r="D334" s="87"/>
      <c r="E334" s="87"/>
      <c r="F334" s="87"/>
    </row>
    <row r="335" spans="1:6" x14ac:dyDescent="0.25">
      <c r="A335" s="88"/>
      <c r="B335" s="85" t="s">
        <v>202</v>
      </c>
      <c r="C335" s="85"/>
      <c r="D335" s="87"/>
      <c r="E335" s="87"/>
      <c r="F335" s="87"/>
    </row>
    <row r="336" spans="1:6" x14ac:dyDescent="0.25">
      <c r="A336" s="88"/>
      <c r="B336" s="85" t="s">
        <v>201</v>
      </c>
      <c r="C336" s="85" t="s">
        <v>38</v>
      </c>
      <c r="D336" s="87">
        <v>340</v>
      </c>
      <c r="E336" s="87"/>
      <c r="F336" s="87">
        <f>D336*E336</f>
        <v>0</v>
      </c>
    </row>
    <row r="337" spans="1:6" x14ac:dyDescent="0.25">
      <c r="A337" s="88"/>
      <c r="B337" s="85"/>
      <c r="C337" s="85"/>
      <c r="D337" s="87"/>
      <c r="E337" s="87"/>
      <c r="F337" s="87"/>
    </row>
    <row r="338" spans="1:6" x14ac:dyDescent="0.25">
      <c r="A338" s="88"/>
      <c r="B338" s="85" t="s">
        <v>200</v>
      </c>
      <c r="C338" s="85"/>
      <c r="D338" s="86"/>
      <c r="E338" s="87"/>
      <c r="F338" s="87"/>
    </row>
    <row r="339" spans="1:6" x14ac:dyDescent="0.25">
      <c r="A339" s="88" t="s">
        <v>199</v>
      </c>
      <c r="B339" s="85" t="s">
        <v>198</v>
      </c>
      <c r="C339" s="85"/>
      <c r="D339" s="86"/>
      <c r="E339" s="87"/>
      <c r="F339" s="87"/>
    </row>
    <row r="340" spans="1:6" x14ac:dyDescent="0.25">
      <c r="A340" s="88"/>
      <c r="B340" s="85" t="s">
        <v>197</v>
      </c>
      <c r="C340" s="85"/>
      <c r="D340" s="86"/>
      <c r="E340" s="87"/>
      <c r="F340" s="87"/>
    </row>
    <row r="341" spans="1:6" x14ac:dyDescent="0.25">
      <c r="A341" s="88"/>
      <c r="B341" s="85" t="s">
        <v>196</v>
      </c>
      <c r="C341" s="85"/>
      <c r="D341" s="86"/>
      <c r="E341" s="87"/>
      <c r="F341" s="87"/>
    </row>
    <row r="342" spans="1:6" x14ac:dyDescent="0.25">
      <c r="A342" s="88"/>
      <c r="B342" s="85" t="s">
        <v>195</v>
      </c>
      <c r="C342" s="85" t="s">
        <v>38</v>
      </c>
      <c r="D342" s="87">
        <v>240</v>
      </c>
      <c r="E342" s="87"/>
      <c r="F342" s="87">
        <f>D342*E342</f>
        <v>0</v>
      </c>
    </row>
    <row r="343" spans="1:6" x14ac:dyDescent="0.25">
      <c r="A343" s="88"/>
      <c r="B343" s="85"/>
      <c r="C343" s="85"/>
      <c r="D343" s="87"/>
      <c r="E343" s="87"/>
      <c r="F343" s="87"/>
    </row>
    <row r="344" spans="1:6" x14ac:dyDescent="0.25">
      <c r="A344" s="88"/>
      <c r="B344" s="85" t="s">
        <v>194</v>
      </c>
      <c r="C344" s="85"/>
      <c r="D344" s="86"/>
      <c r="E344" s="87"/>
      <c r="F344" s="87"/>
    </row>
    <row r="345" spans="1:6" x14ac:dyDescent="0.25">
      <c r="A345" s="88" t="s">
        <v>193</v>
      </c>
      <c r="B345" s="85" t="s">
        <v>192</v>
      </c>
      <c r="C345" s="85"/>
      <c r="D345" s="86"/>
      <c r="E345" s="87"/>
      <c r="F345" s="87"/>
    </row>
    <row r="346" spans="1:6" x14ac:dyDescent="0.25">
      <c r="A346" s="88"/>
      <c r="B346" s="85" t="s">
        <v>191</v>
      </c>
      <c r="C346" s="85"/>
      <c r="D346" s="87"/>
      <c r="E346" s="87"/>
      <c r="F346" s="87"/>
    </row>
    <row r="347" spans="1:6" x14ac:dyDescent="0.25">
      <c r="A347" s="88"/>
      <c r="B347" s="85" t="s">
        <v>190</v>
      </c>
      <c r="C347" s="85" t="s">
        <v>7</v>
      </c>
      <c r="D347" s="87">
        <v>9</v>
      </c>
      <c r="E347" s="87"/>
      <c r="F347" s="87">
        <f>D347*E347</f>
        <v>0</v>
      </c>
    </row>
    <row r="348" spans="1:6" x14ac:dyDescent="0.25">
      <c r="A348" s="88"/>
      <c r="B348" s="85"/>
      <c r="C348" s="85"/>
      <c r="D348" s="87"/>
      <c r="E348" s="87"/>
      <c r="F348" s="87"/>
    </row>
    <row r="349" spans="1:6" x14ac:dyDescent="0.25">
      <c r="A349" s="88"/>
      <c r="B349" s="85" t="s">
        <v>189</v>
      </c>
      <c r="C349" s="85"/>
      <c r="D349" s="87"/>
      <c r="E349" s="87"/>
      <c r="F349" s="87"/>
    </row>
    <row r="350" spans="1:6" x14ac:dyDescent="0.25">
      <c r="A350" s="88" t="s">
        <v>188</v>
      </c>
      <c r="B350" s="85" t="s">
        <v>187</v>
      </c>
      <c r="C350" s="85"/>
      <c r="D350" s="87"/>
      <c r="E350" s="87"/>
      <c r="F350" s="87"/>
    </row>
    <row r="351" spans="1:6" x14ac:dyDescent="0.25">
      <c r="A351" s="88"/>
      <c r="B351" s="85" t="s">
        <v>186</v>
      </c>
      <c r="C351" s="85"/>
      <c r="D351" s="87"/>
      <c r="E351" s="87"/>
      <c r="F351" s="87"/>
    </row>
    <row r="352" spans="1:6" x14ac:dyDescent="0.25">
      <c r="A352" s="88"/>
      <c r="B352" s="85" t="s">
        <v>185</v>
      </c>
      <c r="C352" s="85" t="s">
        <v>7</v>
      </c>
      <c r="D352" s="87">
        <v>9</v>
      </c>
      <c r="E352" s="87"/>
      <c r="F352" s="87">
        <f>D352*E352</f>
        <v>0</v>
      </c>
    </row>
    <row r="353" spans="1:6" x14ac:dyDescent="0.25">
      <c r="A353" s="88"/>
      <c r="B353" s="85"/>
      <c r="C353" s="85"/>
      <c r="D353" s="87"/>
      <c r="E353" s="87"/>
      <c r="F353" s="87"/>
    </row>
    <row r="354" spans="1:6" x14ac:dyDescent="0.25">
      <c r="A354" s="88"/>
      <c r="B354" s="85" t="s">
        <v>9</v>
      </c>
      <c r="C354" s="85"/>
      <c r="D354" s="87"/>
      <c r="E354" s="87"/>
      <c r="F354" s="87"/>
    </row>
    <row r="355" spans="1:6" x14ac:dyDescent="0.25">
      <c r="A355" s="88" t="s">
        <v>184</v>
      </c>
      <c r="B355" s="85" t="s">
        <v>183</v>
      </c>
      <c r="C355" s="85"/>
      <c r="D355" s="87"/>
      <c r="E355" s="87"/>
      <c r="F355" s="87"/>
    </row>
    <row r="356" spans="1:6" x14ac:dyDescent="0.25">
      <c r="A356" s="88"/>
      <c r="B356" s="85" t="s">
        <v>182</v>
      </c>
      <c r="C356" s="85" t="s">
        <v>13</v>
      </c>
      <c r="D356" s="87">
        <v>25</v>
      </c>
      <c r="E356" s="87"/>
      <c r="F356" s="87">
        <f>D356*E356</f>
        <v>0</v>
      </c>
    </row>
    <row r="357" spans="1:6" x14ac:dyDescent="0.25">
      <c r="A357" s="88"/>
      <c r="B357" s="85"/>
      <c r="C357" s="85"/>
      <c r="D357" s="86"/>
      <c r="E357" s="87"/>
      <c r="F357" s="87"/>
    </row>
    <row r="358" spans="1:6" x14ac:dyDescent="0.25">
      <c r="A358" s="88"/>
      <c r="B358" s="85" t="s">
        <v>181</v>
      </c>
      <c r="C358" s="85"/>
      <c r="D358" s="86"/>
      <c r="E358" s="87"/>
      <c r="F358" s="87"/>
    </row>
    <row r="359" spans="1:6" x14ac:dyDescent="0.25">
      <c r="A359" s="88" t="s">
        <v>180</v>
      </c>
      <c r="B359" s="85" t="s">
        <v>179</v>
      </c>
      <c r="C359" s="85"/>
      <c r="D359" s="86"/>
      <c r="E359" s="87"/>
      <c r="F359" s="87"/>
    </row>
    <row r="360" spans="1:6" x14ac:dyDescent="0.25">
      <c r="A360" s="88"/>
      <c r="B360" s="85" t="s">
        <v>178</v>
      </c>
      <c r="C360" s="85" t="s">
        <v>38</v>
      </c>
      <c r="D360" s="87">
        <v>580</v>
      </c>
      <c r="E360" s="87"/>
      <c r="F360" s="87">
        <f>D360*E360</f>
        <v>0</v>
      </c>
    </row>
    <row r="361" spans="1:6" x14ac:dyDescent="0.25">
      <c r="A361" s="88"/>
      <c r="B361" s="85"/>
      <c r="C361" s="85"/>
      <c r="D361" s="87"/>
      <c r="E361" s="87"/>
      <c r="F361" s="87"/>
    </row>
    <row r="362" spans="1:6" x14ac:dyDescent="0.25">
      <c r="A362" s="88"/>
      <c r="B362" s="85" t="s">
        <v>177</v>
      </c>
      <c r="C362" s="85"/>
      <c r="D362" s="87"/>
      <c r="E362" s="87"/>
      <c r="F362" s="87"/>
    </row>
    <row r="363" spans="1:6" x14ac:dyDescent="0.25">
      <c r="A363" s="88" t="s">
        <v>176</v>
      </c>
      <c r="B363" s="85" t="s">
        <v>173</v>
      </c>
      <c r="C363" s="85"/>
      <c r="D363" s="87"/>
      <c r="E363" s="87"/>
      <c r="F363" s="87"/>
    </row>
    <row r="364" spans="1:6" x14ac:dyDescent="0.25">
      <c r="A364" s="88"/>
      <c r="B364" s="85" t="s">
        <v>11</v>
      </c>
      <c r="C364" s="85"/>
      <c r="D364" s="87"/>
      <c r="E364" s="87"/>
      <c r="F364" s="87"/>
    </row>
    <row r="365" spans="1:6" x14ac:dyDescent="0.25">
      <c r="A365" s="88"/>
      <c r="B365" s="85" t="s">
        <v>10</v>
      </c>
      <c r="C365" s="85" t="s">
        <v>7</v>
      </c>
      <c r="D365" s="87">
        <v>7</v>
      </c>
      <c r="E365" s="87"/>
      <c r="F365" s="87">
        <f>D365*E365</f>
        <v>0</v>
      </c>
    </row>
    <row r="366" spans="1:6" x14ac:dyDescent="0.25">
      <c r="A366" s="88"/>
      <c r="B366" s="85"/>
      <c r="C366" s="85"/>
      <c r="D366" s="87"/>
      <c r="E366" s="87"/>
      <c r="F366" s="87"/>
    </row>
    <row r="367" spans="1:6" x14ac:dyDescent="0.25">
      <c r="A367" s="88"/>
      <c r="B367" s="85" t="s">
        <v>175</v>
      </c>
      <c r="C367" s="85"/>
      <c r="D367" s="87"/>
      <c r="E367" s="87"/>
      <c r="F367" s="87"/>
    </row>
    <row r="368" spans="1:6" x14ac:dyDescent="0.25">
      <c r="A368" s="88" t="s">
        <v>174</v>
      </c>
      <c r="B368" s="85" t="s">
        <v>173</v>
      </c>
      <c r="C368" s="85"/>
      <c r="D368" s="87"/>
      <c r="E368" s="87"/>
      <c r="F368" s="87"/>
    </row>
    <row r="369" spans="1:6" x14ac:dyDescent="0.25">
      <c r="A369" s="88"/>
      <c r="B369" s="85" t="s">
        <v>11</v>
      </c>
      <c r="C369" s="85"/>
      <c r="D369" s="87"/>
      <c r="E369" s="87"/>
      <c r="F369" s="87"/>
    </row>
    <row r="370" spans="1:6" x14ac:dyDescent="0.25">
      <c r="A370" s="88"/>
      <c r="B370" s="85" t="s">
        <v>172</v>
      </c>
      <c r="C370" s="85" t="s">
        <v>7</v>
      </c>
      <c r="D370" s="87">
        <v>15</v>
      </c>
      <c r="E370" s="87"/>
      <c r="F370" s="87">
        <f>D370*E370</f>
        <v>0</v>
      </c>
    </row>
    <row r="371" spans="1:6" x14ac:dyDescent="0.25">
      <c r="A371" s="88"/>
      <c r="B371" s="85"/>
      <c r="C371" s="85"/>
      <c r="D371" s="87"/>
      <c r="E371" s="87"/>
      <c r="F371" s="87"/>
    </row>
    <row r="372" spans="1:6" x14ac:dyDescent="0.25">
      <c r="A372" s="88"/>
      <c r="B372" s="85" t="s">
        <v>171</v>
      </c>
      <c r="C372" s="85"/>
      <c r="D372" s="87"/>
      <c r="E372" s="87"/>
      <c r="F372" s="87"/>
    </row>
    <row r="373" spans="1:6" x14ac:dyDescent="0.25">
      <c r="A373" s="88" t="s">
        <v>170</v>
      </c>
      <c r="B373" s="85" t="s">
        <v>169</v>
      </c>
      <c r="C373" s="85"/>
      <c r="D373" s="87"/>
      <c r="E373" s="87"/>
      <c r="F373" s="87"/>
    </row>
    <row r="374" spans="1:6" x14ac:dyDescent="0.25">
      <c r="A374" s="88"/>
      <c r="B374" s="85" t="s">
        <v>168</v>
      </c>
      <c r="C374" s="85"/>
      <c r="D374" s="87"/>
      <c r="E374" s="87"/>
      <c r="F374" s="87"/>
    </row>
    <row r="375" spans="1:6" x14ac:dyDescent="0.25">
      <c r="A375" s="88"/>
      <c r="B375" s="85" t="s">
        <v>167</v>
      </c>
      <c r="C375" s="85" t="s">
        <v>7</v>
      </c>
      <c r="D375" s="87">
        <v>22</v>
      </c>
      <c r="E375" s="87"/>
      <c r="F375" s="87">
        <f>D375*E375</f>
        <v>0</v>
      </c>
    </row>
    <row r="376" spans="1:6" x14ac:dyDescent="0.25">
      <c r="A376" s="88"/>
      <c r="B376" s="85"/>
      <c r="C376" s="85"/>
      <c r="D376" s="87"/>
      <c r="E376" s="87"/>
      <c r="F376" s="87"/>
    </row>
    <row r="377" spans="1:6" x14ac:dyDescent="0.25">
      <c r="A377" s="88"/>
      <c r="B377" s="85" t="s">
        <v>166</v>
      </c>
      <c r="C377" s="85"/>
      <c r="D377" s="86"/>
      <c r="E377" s="87"/>
      <c r="F377" s="87"/>
    </row>
    <row r="378" spans="1:6" x14ac:dyDescent="0.25">
      <c r="A378" s="88" t="s">
        <v>165</v>
      </c>
      <c r="B378" s="85" t="s">
        <v>161</v>
      </c>
      <c r="C378" s="85"/>
      <c r="D378" s="86"/>
      <c r="E378" s="87"/>
      <c r="F378" s="87"/>
    </row>
    <row r="379" spans="1:6" x14ac:dyDescent="0.25">
      <c r="A379" s="88"/>
      <c r="B379" s="85" t="s">
        <v>160</v>
      </c>
      <c r="C379" s="85"/>
      <c r="D379" s="86"/>
      <c r="E379" s="87"/>
      <c r="F379" s="87"/>
    </row>
    <row r="380" spans="1:6" x14ac:dyDescent="0.25">
      <c r="A380" s="88"/>
      <c r="B380" s="85" t="s">
        <v>164</v>
      </c>
      <c r="C380" s="85" t="s">
        <v>38</v>
      </c>
      <c r="D380" s="87">
        <v>95</v>
      </c>
      <c r="E380" s="87"/>
      <c r="F380" s="87">
        <f>D380*E380</f>
        <v>0</v>
      </c>
    </row>
    <row r="381" spans="1:6" x14ac:dyDescent="0.25">
      <c r="A381" s="88"/>
      <c r="B381" s="85"/>
      <c r="C381" s="85"/>
      <c r="D381" s="86"/>
      <c r="E381" s="87"/>
      <c r="F381" s="87"/>
    </row>
    <row r="382" spans="1:6" x14ac:dyDescent="0.25">
      <c r="A382" s="88"/>
      <c r="B382" s="85" t="s">
        <v>163</v>
      </c>
      <c r="C382" s="85"/>
      <c r="D382" s="86"/>
      <c r="E382" s="87"/>
      <c r="F382" s="87"/>
    </row>
    <row r="383" spans="1:6" x14ac:dyDescent="0.25">
      <c r="A383" s="88" t="s">
        <v>162</v>
      </c>
      <c r="B383" s="85" t="s">
        <v>161</v>
      </c>
      <c r="C383" s="85"/>
      <c r="D383" s="86"/>
      <c r="E383" s="87"/>
      <c r="F383" s="87"/>
    </row>
    <row r="384" spans="1:6" x14ac:dyDescent="0.25">
      <c r="A384" s="88"/>
      <c r="B384" s="85" t="s">
        <v>160</v>
      </c>
      <c r="C384" s="85"/>
      <c r="D384" s="86"/>
      <c r="E384" s="87"/>
      <c r="F384" s="87"/>
    </row>
    <row r="385" spans="1:6" x14ac:dyDescent="0.25">
      <c r="A385" s="88"/>
      <c r="B385" s="85" t="s">
        <v>159</v>
      </c>
      <c r="C385" s="85" t="s">
        <v>38</v>
      </c>
      <c r="D385" s="87">
        <v>175</v>
      </c>
      <c r="E385" s="87"/>
      <c r="F385" s="87">
        <f>D385*E385</f>
        <v>0</v>
      </c>
    </row>
    <row r="386" spans="1:6" x14ac:dyDescent="0.25">
      <c r="A386" s="88"/>
      <c r="B386" s="85"/>
      <c r="C386" s="85"/>
      <c r="D386" s="87"/>
      <c r="E386" s="87"/>
      <c r="F386" s="87"/>
    </row>
    <row r="387" spans="1:6" x14ac:dyDescent="0.25">
      <c r="A387" s="88"/>
      <c r="B387" s="85" t="s">
        <v>158</v>
      </c>
      <c r="C387" s="85"/>
      <c r="D387" s="87"/>
      <c r="E387" s="87"/>
      <c r="F387" s="87"/>
    </row>
    <row r="388" spans="1:6" x14ac:dyDescent="0.25">
      <c r="A388" s="88" t="s">
        <v>157</v>
      </c>
      <c r="B388" s="85" t="s">
        <v>153</v>
      </c>
      <c r="C388" s="85"/>
      <c r="D388" s="87"/>
      <c r="E388" s="87"/>
      <c r="F388" s="87"/>
    </row>
    <row r="389" spans="1:6" x14ac:dyDescent="0.25">
      <c r="A389" s="88"/>
      <c r="B389" s="85" t="s">
        <v>152</v>
      </c>
      <c r="C389" s="85"/>
      <c r="D389" s="87"/>
      <c r="E389" s="87"/>
      <c r="F389" s="87"/>
    </row>
    <row r="390" spans="1:6" x14ac:dyDescent="0.25">
      <c r="A390" s="88"/>
      <c r="B390" s="85" t="s">
        <v>156</v>
      </c>
      <c r="C390" s="85"/>
      <c r="D390" s="87"/>
      <c r="E390" s="87"/>
      <c r="F390" s="87"/>
    </row>
    <row r="391" spans="1:6" x14ac:dyDescent="0.25">
      <c r="A391" s="88"/>
      <c r="B391" s="85" t="s">
        <v>150</v>
      </c>
      <c r="C391" s="85" t="s">
        <v>38</v>
      </c>
      <c r="D391" s="87">
        <v>95</v>
      </c>
      <c r="E391" s="87"/>
      <c r="F391" s="87">
        <f>D391*E391</f>
        <v>0</v>
      </c>
    </row>
    <row r="392" spans="1:6" x14ac:dyDescent="0.25">
      <c r="A392" s="88"/>
      <c r="B392" s="85"/>
      <c r="C392" s="85"/>
      <c r="D392" s="86"/>
      <c r="E392" s="87"/>
      <c r="F392" s="87"/>
    </row>
    <row r="393" spans="1:6" x14ac:dyDescent="0.25">
      <c r="A393" s="88"/>
      <c r="B393" s="85" t="s">
        <v>155</v>
      </c>
      <c r="C393" s="85"/>
      <c r="D393" s="87"/>
      <c r="E393" s="87"/>
      <c r="F393" s="87"/>
    </row>
    <row r="394" spans="1:6" x14ac:dyDescent="0.25">
      <c r="A394" s="88" t="s">
        <v>154</v>
      </c>
      <c r="B394" s="85" t="s">
        <v>153</v>
      </c>
      <c r="C394" s="85"/>
      <c r="D394" s="87"/>
      <c r="E394" s="87"/>
      <c r="F394" s="87"/>
    </row>
    <row r="395" spans="1:6" x14ac:dyDescent="0.25">
      <c r="A395" s="88"/>
      <c r="B395" s="85" t="s">
        <v>152</v>
      </c>
      <c r="C395" s="85"/>
      <c r="D395" s="87"/>
      <c r="E395" s="87"/>
      <c r="F395" s="87"/>
    </row>
    <row r="396" spans="1:6" x14ac:dyDescent="0.25">
      <c r="A396" s="88"/>
      <c r="B396" s="85" t="s">
        <v>151</v>
      </c>
      <c r="C396" s="85"/>
      <c r="D396" s="87"/>
      <c r="E396" s="87"/>
      <c r="F396" s="87"/>
    </row>
    <row r="397" spans="1:6" x14ac:dyDescent="0.25">
      <c r="A397" s="88"/>
      <c r="B397" s="85" t="s">
        <v>150</v>
      </c>
      <c r="C397" s="85" t="s">
        <v>38</v>
      </c>
      <c r="D397" s="87">
        <v>175</v>
      </c>
      <c r="E397" s="87"/>
      <c r="F397" s="87">
        <f>D397*E397</f>
        <v>0</v>
      </c>
    </row>
    <row r="398" spans="1:6" x14ac:dyDescent="0.25">
      <c r="A398" s="88"/>
      <c r="B398" s="85"/>
      <c r="C398" s="85"/>
      <c r="D398" s="86"/>
      <c r="E398" s="87"/>
      <c r="F398" s="87"/>
    </row>
    <row r="399" spans="1:6" x14ac:dyDescent="0.25">
      <c r="A399" s="88"/>
      <c r="B399" s="85" t="s">
        <v>149</v>
      </c>
      <c r="C399" s="85"/>
      <c r="D399" s="86"/>
      <c r="E399" s="87"/>
      <c r="F399" s="87"/>
    </row>
    <row r="400" spans="1:6" x14ac:dyDescent="0.25">
      <c r="A400" s="88" t="s">
        <v>148</v>
      </c>
      <c r="B400" s="85" t="s">
        <v>143</v>
      </c>
      <c r="C400" s="85"/>
      <c r="D400" s="86"/>
      <c r="E400" s="87"/>
      <c r="F400" s="87"/>
    </row>
    <row r="401" spans="1:6" x14ac:dyDescent="0.25">
      <c r="A401" s="88"/>
      <c r="B401" s="85" t="s">
        <v>142</v>
      </c>
      <c r="C401" s="85"/>
      <c r="D401" s="86"/>
      <c r="E401" s="87"/>
      <c r="F401" s="87"/>
    </row>
    <row r="402" spans="1:6" x14ac:dyDescent="0.25">
      <c r="A402" s="88"/>
      <c r="B402" s="85" t="s">
        <v>147</v>
      </c>
      <c r="C402" s="85"/>
      <c r="D402" s="86"/>
      <c r="E402" s="87"/>
      <c r="F402" s="87"/>
    </row>
    <row r="403" spans="1:6" x14ac:dyDescent="0.25">
      <c r="A403" s="88"/>
      <c r="B403" s="85" t="s">
        <v>146</v>
      </c>
      <c r="C403" s="85" t="s">
        <v>7</v>
      </c>
      <c r="D403" s="87">
        <v>20</v>
      </c>
      <c r="E403" s="87"/>
      <c r="F403" s="87">
        <f>D403*E403</f>
        <v>0</v>
      </c>
    </row>
    <row r="404" spans="1:6" x14ac:dyDescent="0.25">
      <c r="A404" s="88"/>
      <c r="B404" s="85"/>
      <c r="C404" s="85"/>
      <c r="D404" s="86"/>
      <c r="E404" s="87"/>
      <c r="F404" s="87"/>
    </row>
    <row r="405" spans="1:6" x14ac:dyDescent="0.25">
      <c r="A405" s="88"/>
      <c r="B405" s="85" t="s">
        <v>145</v>
      </c>
      <c r="C405" s="85"/>
      <c r="D405" s="86"/>
      <c r="E405" s="87"/>
      <c r="F405" s="87"/>
    </row>
    <row r="406" spans="1:6" x14ac:dyDescent="0.25">
      <c r="A406" s="88" t="s">
        <v>144</v>
      </c>
      <c r="B406" s="85" t="s">
        <v>143</v>
      </c>
      <c r="C406" s="85"/>
      <c r="D406" s="86"/>
      <c r="E406" s="87"/>
      <c r="F406" s="87"/>
    </row>
    <row r="407" spans="1:6" x14ac:dyDescent="0.25">
      <c r="A407" s="88"/>
      <c r="B407" s="85" t="s">
        <v>142</v>
      </c>
      <c r="C407" s="85"/>
      <c r="D407" s="86"/>
      <c r="E407" s="87"/>
      <c r="F407" s="87"/>
    </row>
    <row r="408" spans="1:6" x14ac:dyDescent="0.25">
      <c r="A408" s="88"/>
      <c r="B408" s="85" t="s">
        <v>141</v>
      </c>
      <c r="C408" s="85" t="s">
        <v>7</v>
      </c>
      <c r="D408" s="87">
        <v>19</v>
      </c>
      <c r="E408" s="87"/>
      <c r="F408" s="87">
        <f>D408*E408</f>
        <v>0</v>
      </c>
    </row>
    <row r="409" spans="1:6" x14ac:dyDescent="0.25">
      <c r="A409" s="88"/>
      <c r="B409" s="85"/>
      <c r="C409" s="85"/>
      <c r="D409" s="87"/>
      <c r="E409" s="87"/>
      <c r="F409" s="87"/>
    </row>
    <row r="410" spans="1:6" x14ac:dyDescent="0.25">
      <c r="A410" s="88"/>
      <c r="B410" s="85" t="s">
        <v>9</v>
      </c>
      <c r="C410" s="85"/>
      <c r="D410" s="86"/>
      <c r="E410" s="87"/>
      <c r="F410" s="87"/>
    </row>
    <row r="411" spans="1:6" x14ac:dyDescent="0.25">
      <c r="A411" s="88" t="s">
        <v>140</v>
      </c>
      <c r="B411" s="85" t="s">
        <v>136</v>
      </c>
      <c r="C411" s="85"/>
      <c r="D411" s="86"/>
      <c r="E411" s="87"/>
      <c r="F411" s="87"/>
    </row>
    <row r="412" spans="1:6" x14ac:dyDescent="0.25">
      <c r="A412" s="88"/>
      <c r="B412" s="85" t="s">
        <v>139</v>
      </c>
      <c r="C412" s="85"/>
      <c r="D412" s="86"/>
      <c r="E412" s="87"/>
      <c r="F412" s="87"/>
    </row>
    <row r="413" spans="1:6" x14ac:dyDescent="0.25">
      <c r="A413" s="88"/>
      <c r="B413" s="85" t="s">
        <v>138</v>
      </c>
      <c r="C413" s="85" t="s">
        <v>7</v>
      </c>
      <c r="D413" s="87">
        <v>1</v>
      </c>
      <c r="E413" s="87"/>
      <c r="F413" s="87">
        <f>D413*E413</f>
        <v>0</v>
      </c>
    </row>
    <row r="414" spans="1:6" x14ac:dyDescent="0.25">
      <c r="A414" s="88"/>
      <c r="B414" s="85"/>
      <c r="C414" s="85"/>
      <c r="D414" s="87"/>
      <c r="E414" s="87"/>
      <c r="F414" s="87"/>
    </row>
    <row r="415" spans="1:6" x14ac:dyDescent="0.25">
      <c r="A415" s="88"/>
      <c r="B415" s="85" t="s">
        <v>9</v>
      </c>
      <c r="C415" s="85"/>
      <c r="D415" s="87"/>
      <c r="E415" s="87"/>
      <c r="F415" s="87"/>
    </row>
    <row r="416" spans="1:6" x14ac:dyDescent="0.25">
      <c r="A416" s="88" t="s">
        <v>137</v>
      </c>
      <c r="B416" s="85" t="s">
        <v>136</v>
      </c>
      <c r="C416" s="85"/>
      <c r="D416" s="87"/>
      <c r="E416" s="87"/>
      <c r="F416" s="87"/>
    </row>
    <row r="417" spans="1:6" x14ac:dyDescent="0.25">
      <c r="A417" s="88"/>
      <c r="B417" s="85" t="s">
        <v>135</v>
      </c>
      <c r="C417" s="85" t="s">
        <v>7</v>
      </c>
      <c r="D417" s="87">
        <v>9</v>
      </c>
      <c r="E417" s="87"/>
      <c r="F417" s="87">
        <f>D417*E417</f>
        <v>0</v>
      </c>
    </row>
    <row r="418" spans="1:6" ht="13" x14ac:dyDescent="0.3">
      <c r="A418" s="83"/>
      <c r="B418" s="84"/>
      <c r="C418" s="85"/>
      <c r="D418" s="87"/>
      <c r="E418" s="87"/>
      <c r="F418" s="87"/>
    </row>
    <row r="419" spans="1:6" ht="13" x14ac:dyDescent="0.3">
      <c r="A419" s="83"/>
      <c r="B419" s="90" t="s">
        <v>134</v>
      </c>
      <c r="C419" s="90"/>
      <c r="D419" s="91"/>
      <c r="E419" s="91"/>
      <c r="F419" s="91">
        <f>SUM(F299:F418)</f>
        <v>0</v>
      </c>
    </row>
    <row r="420" spans="1:6" ht="13" x14ac:dyDescent="0.3">
      <c r="A420" s="83"/>
      <c r="B420" s="85"/>
      <c r="C420" s="85"/>
      <c r="D420" s="87"/>
      <c r="E420" s="87"/>
      <c r="F420" s="87"/>
    </row>
    <row r="421" spans="1:6" ht="13" x14ac:dyDescent="0.3">
      <c r="A421" s="83" t="s">
        <v>133</v>
      </c>
      <c r="B421" s="84" t="s">
        <v>132</v>
      </c>
      <c r="C421" s="85"/>
      <c r="D421" s="87"/>
      <c r="E421" s="87"/>
      <c r="F421" s="87"/>
    </row>
    <row r="422" spans="1:6" ht="13" x14ac:dyDescent="0.3">
      <c r="A422" s="83"/>
      <c r="B422" s="84"/>
      <c r="C422" s="85"/>
      <c r="D422" s="87"/>
      <c r="E422" s="87"/>
      <c r="F422" s="87"/>
    </row>
    <row r="423" spans="1:6" x14ac:dyDescent="0.25">
      <c r="A423" s="88"/>
      <c r="B423" s="85" t="s">
        <v>9</v>
      </c>
      <c r="C423" s="85"/>
      <c r="D423" s="87"/>
      <c r="E423" s="87"/>
      <c r="F423" s="87"/>
    </row>
    <row r="424" spans="1:6" x14ac:dyDescent="0.25">
      <c r="A424" s="88" t="s">
        <v>131</v>
      </c>
      <c r="B424" s="85" t="s">
        <v>130</v>
      </c>
      <c r="C424" s="85"/>
      <c r="D424" s="87"/>
      <c r="E424" s="87"/>
      <c r="F424" s="87"/>
    </row>
    <row r="425" spans="1:6" x14ac:dyDescent="0.25">
      <c r="A425" s="88"/>
      <c r="B425" s="85" t="s">
        <v>129</v>
      </c>
      <c r="C425" s="85"/>
      <c r="D425" s="87"/>
      <c r="E425" s="87"/>
      <c r="F425" s="87"/>
    </row>
    <row r="426" spans="1:6" x14ac:dyDescent="0.25">
      <c r="A426" s="88"/>
      <c r="B426" s="85" t="s">
        <v>128</v>
      </c>
      <c r="C426" s="85" t="s">
        <v>7</v>
      </c>
      <c r="D426" s="87">
        <v>7</v>
      </c>
      <c r="E426" s="87"/>
      <c r="F426" s="87">
        <f>D426*E426</f>
        <v>0</v>
      </c>
    </row>
    <row r="427" spans="1:6" x14ac:dyDescent="0.25">
      <c r="A427" s="88"/>
      <c r="B427" s="85"/>
      <c r="C427" s="85"/>
      <c r="D427" s="87"/>
      <c r="E427" s="87"/>
      <c r="F427" s="87"/>
    </row>
    <row r="428" spans="1:6" x14ac:dyDescent="0.25">
      <c r="A428" s="88"/>
      <c r="B428" s="85" t="s">
        <v>127</v>
      </c>
      <c r="C428" s="85"/>
      <c r="D428" s="87"/>
      <c r="E428" s="87"/>
      <c r="F428" s="87"/>
    </row>
    <row r="429" spans="1:6" x14ac:dyDescent="0.25">
      <c r="A429" s="88" t="s">
        <v>126</v>
      </c>
      <c r="B429" s="85" t="s">
        <v>125</v>
      </c>
      <c r="C429" s="85"/>
      <c r="D429" s="87"/>
      <c r="E429" s="87"/>
      <c r="F429" s="87"/>
    </row>
    <row r="430" spans="1:6" x14ac:dyDescent="0.25">
      <c r="A430" s="88"/>
      <c r="B430" s="85" t="s">
        <v>124</v>
      </c>
      <c r="C430" s="85"/>
      <c r="D430" s="87"/>
      <c r="E430" s="87"/>
      <c r="F430" s="87"/>
    </row>
    <row r="431" spans="1:6" x14ac:dyDescent="0.25">
      <c r="A431" s="88"/>
      <c r="B431" s="85" t="s">
        <v>123</v>
      </c>
      <c r="C431" s="85" t="s">
        <v>7</v>
      </c>
      <c r="D431" s="87">
        <v>35</v>
      </c>
      <c r="E431" s="87"/>
      <c r="F431" s="87">
        <f>D431*E431</f>
        <v>0</v>
      </c>
    </row>
    <row r="432" spans="1:6" x14ac:dyDescent="0.25">
      <c r="A432" s="88"/>
      <c r="B432" s="85"/>
      <c r="C432" s="85"/>
      <c r="D432" s="87"/>
      <c r="E432" s="87"/>
      <c r="F432" s="87"/>
    </row>
    <row r="433" spans="1:6" x14ac:dyDescent="0.25">
      <c r="A433" s="88"/>
      <c r="B433" s="85" t="s">
        <v>122</v>
      </c>
      <c r="C433" s="85"/>
      <c r="D433" s="87"/>
      <c r="E433" s="87"/>
      <c r="F433" s="87"/>
    </row>
    <row r="434" spans="1:6" x14ac:dyDescent="0.25">
      <c r="A434" s="88" t="s">
        <v>121</v>
      </c>
      <c r="B434" s="85" t="s">
        <v>120</v>
      </c>
      <c r="C434" s="85"/>
      <c r="D434" s="87"/>
      <c r="E434" s="87"/>
      <c r="F434" s="87"/>
    </row>
    <row r="435" spans="1:6" x14ac:dyDescent="0.25">
      <c r="A435" s="88"/>
      <c r="B435" s="85" t="s">
        <v>119</v>
      </c>
      <c r="C435" s="85"/>
      <c r="D435" s="87"/>
      <c r="E435" s="87"/>
      <c r="F435" s="87"/>
    </row>
    <row r="436" spans="1:6" x14ac:dyDescent="0.25">
      <c r="A436" s="88"/>
      <c r="B436" s="85" t="s">
        <v>118</v>
      </c>
      <c r="C436" s="85"/>
      <c r="D436" s="87"/>
      <c r="E436" s="87"/>
      <c r="F436" s="87"/>
    </row>
    <row r="437" spans="1:6" x14ac:dyDescent="0.25">
      <c r="A437" s="88"/>
      <c r="B437" s="85" t="s">
        <v>117</v>
      </c>
      <c r="C437" s="85" t="s">
        <v>7</v>
      </c>
      <c r="D437" s="87">
        <v>8</v>
      </c>
      <c r="E437" s="87"/>
      <c r="F437" s="87">
        <f>D437*E437</f>
        <v>0</v>
      </c>
    </row>
    <row r="438" spans="1:6" x14ac:dyDescent="0.25">
      <c r="A438" s="88"/>
      <c r="B438" s="85"/>
      <c r="C438" s="85"/>
      <c r="D438" s="87"/>
      <c r="E438" s="87"/>
      <c r="F438" s="87"/>
    </row>
    <row r="439" spans="1:6" x14ac:dyDescent="0.25">
      <c r="A439" s="88"/>
      <c r="B439" s="85" t="s">
        <v>116</v>
      </c>
      <c r="C439" s="85"/>
      <c r="D439" s="87"/>
      <c r="E439" s="87"/>
      <c r="F439" s="87"/>
    </row>
    <row r="440" spans="1:6" x14ac:dyDescent="0.25">
      <c r="A440" s="88" t="s">
        <v>115</v>
      </c>
      <c r="B440" s="85" t="s">
        <v>114</v>
      </c>
      <c r="C440" s="85"/>
      <c r="D440" s="87"/>
      <c r="E440" s="87"/>
      <c r="F440" s="87"/>
    </row>
    <row r="441" spans="1:6" x14ac:dyDescent="0.25">
      <c r="A441" s="88"/>
      <c r="B441" s="85" t="s">
        <v>108</v>
      </c>
      <c r="C441" s="85"/>
      <c r="D441" s="87"/>
      <c r="E441" s="87"/>
      <c r="F441" s="87"/>
    </row>
    <row r="442" spans="1:6" x14ac:dyDescent="0.25">
      <c r="A442" s="88"/>
      <c r="B442" s="85" t="s">
        <v>107</v>
      </c>
      <c r="C442" s="85"/>
      <c r="D442" s="87"/>
      <c r="E442" s="87"/>
      <c r="F442" s="87"/>
    </row>
    <row r="443" spans="1:6" x14ac:dyDescent="0.25">
      <c r="A443" s="88"/>
      <c r="B443" s="85" t="s">
        <v>113</v>
      </c>
      <c r="C443" s="85"/>
      <c r="D443" s="87"/>
      <c r="E443" s="87"/>
      <c r="F443" s="87"/>
    </row>
    <row r="444" spans="1:6" x14ac:dyDescent="0.25">
      <c r="A444" s="88"/>
      <c r="B444" s="85" t="s">
        <v>112</v>
      </c>
      <c r="C444" s="85" t="s">
        <v>7</v>
      </c>
      <c r="D444" s="87">
        <v>13</v>
      </c>
      <c r="E444" s="87"/>
      <c r="F444" s="87">
        <f>D444*E444</f>
        <v>0</v>
      </c>
    </row>
    <row r="445" spans="1:6" x14ac:dyDescent="0.25">
      <c r="A445" s="88"/>
      <c r="B445" s="85"/>
      <c r="C445" s="85"/>
      <c r="D445" s="87"/>
      <c r="E445" s="87"/>
      <c r="F445" s="87"/>
    </row>
    <row r="446" spans="1:6" x14ac:dyDescent="0.25">
      <c r="A446" s="88"/>
      <c r="B446" s="85"/>
      <c r="C446" s="85"/>
      <c r="D446" s="87"/>
      <c r="E446" s="87"/>
      <c r="F446" s="87"/>
    </row>
    <row r="447" spans="1:6" x14ac:dyDescent="0.25">
      <c r="A447" s="88"/>
      <c r="B447" s="85"/>
      <c r="C447" s="85"/>
      <c r="D447" s="87"/>
      <c r="E447" s="87"/>
      <c r="F447" s="87"/>
    </row>
    <row r="448" spans="1:6" x14ac:dyDescent="0.25">
      <c r="A448" s="88"/>
      <c r="B448" s="85"/>
      <c r="C448" s="85"/>
      <c r="D448" s="87"/>
      <c r="E448" s="87"/>
      <c r="F448" s="87"/>
    </row>
    <row r="449" spans="1:6" x14ac:dyDescent="0.25">
      <c r="A449" s="88"/>
      <c r="B449" s="85" t="s">
        <v>111</v>
      </c>
      <c r="C449" s="85"/>
      <c r="D449" s="87"/>
      <c r="E449" s="87"/>
      <c r="F449" s="87"/>
    </row>
    <row r="450" spans="1:6" x14ac:dyDescent="0.25">
      <c r="A450" s="88" t="s">
        <v>110</v>
      </c>
      <c r="B450" s="85" t="s">
        <v>109</v>
      </c>
      <c r="C450" s="85"/>
      <c r="D450" s="87"/>
      <c r="E450" s="87"/>
      <c r="F450" s="87"/>
    </row>
    <row r="451" spans="1:6" x14ac:dyDescent="0.25">
      <c r="A451" s="88"/>
      <c r="B451" s="85" t="s">
        <v>108</v>
      </c>
      <c r="C451" s="85"/>
      <c r="D451" s="87"/>
      <c r="E451" s="87"/>
      <c r="F451" s="87"/>
    </row>
    <row r="452" spans="1:6" x14ac:dyDescent="0.25">
      <c r="A452" s="88"/>
      <c r="B452" s="85" t="s">
        <v>107</v>
      </c>
      <c r="C452" s="85"/>
      <c r="D452" s="87"/>
      <c r="E452" s="87"/>
      <c r="F452" s="87"/>
    </row>
    <row r="453" spans="1:6" x14ac:dyDescent="0.25">
      <c r="A453" s="88"/>
      <c r="B453" s="85" t="s">
        <v>106</v>
      </c>
      <c r="C453" s="85"/>
      <c r="D453" s="87"/>
      <c r="E453" s="87"/>
      <c r="F453" s="87"/>
    </row>
    <row r="454" spans="1:6" x14ac:dyDescent="0.25">
      <c r="A454" s="88"/>
      <c r="B454" s="85" t="s">
        <v>105</v>
      </c>
      <c r="C454" s="85" t="s">
        <v>7</v>
      </c>
      <c r="D454" s="87">
        <v>7</v>
      </c>
      <c r="E454" s="87"/>
      <c r="F454" s="87">
        <f>D454*E454</f>
        <v>0</v>
      </c>
    </row>
    <row r="455" spans="1:6" x14ac:dyDescent="0.25">
      <c r="A455" s="88"/>
      <c r="B455" s="85"/>
      <c r="C455" s="85"/>
      <c r="D455" s="87"/>
      <c r="E455" s="87"/>
      <c r="F455" s="87"/>
    </row>
    <row r="456" spans="1:6" x14ac:dyDescent="0.25">
      <c r="A456" s="88"/>
      <c r="B456" s="85" t="s">
        <v>91</v>
      </c>
      <c r="C456" s="85"/>
      <c r="D456" s="87"/>
      <c r="E456" s="87"/>
      <c r="F456" s="87"/>
    </row>
    <row r="457" spans="1:6" x14ac:dyDescent="0.25">
      <c r="A457" s="88" t="s">
        <v>104</v>
      </c>
      <c r="B457" s="85" t="s">
        <v>89</v>
      </c>
      <c r="C457" s="85"/>
      <c r="D457" s="87"/>
      <c r="E457" s="87"/>
      <c r="F457" s="87"/>
    </row>
    <row r="458" spans="1:6" x14ac:dyDescent="0.25">
      <c r="A458" s="88"/>
      <c r="B458" s="85" t="s">
        <v>88</v>
      </c>
      <c r="C458" s="85"/>
      <c r="D458" s="87"/>
      <c r="E458" s="87"/>
      <c r="F458" s="87"/>
    </row>
    <row r="459" spans="1:6" x14ac:dyDescent="0.25">
      <c r="A459" s="88"/>
      <c r="B459" s="85" t="s">
        <v>93</v>
      </c>
      <c r="C459" s="85"/>
      <c r="D459" s="87"/>
      <c r="E459" s="87"/>
      <c r="F459" s="87"/>
    </row>
    <row r="460" spans="1:6" x14ac:dyDescent="0.25">
      <c r="A460" s="88"/>
      <c r="B460" s="85" t="s">
        <v>103</v>
      </c>
      <c r="C460" s="85" t="s">
        <v>7</v>
      </c>
      <c r="D460" s="87">
        <v>2</v>
      </c>
      <c r="E460" s="87"/>
      <c r="F460" s="87">
        <f>D460*E460</f>
        <v>0</v>
      </c>
    </row>
    <row r="461" spans="1:6" x14ac:dyDescent="0.25">
      <c r="A461" s="88"/>
      <c r="B461" s="85"/>
      <c r="C461" s="85"/>
      <c r="D461" s="87"/>
      <c r="E461" s="87"/>
      <c r="F461" s="87"/>
    </row>
    <row r="462" spans="1:6" x14ac:dyDescent="0.25">
      <c r="A462" s="88"/>
      <c r="B462" s="85" t="s">
        <v>102</v>
      </c>
      <c r="C462" s="85"/>
      <c r="D462" s="87"/>
      <c r="E462" s="87"/>
      <c r="F462" s="87"/>
    </row>
    <row r="463" spans="1:6" x14ac:dyDescent="0.25">
      <c r="A463" s="88" t="s">
        <v>101</v>
      </c>
      <c r="B463" s="85" t="s">
        <v>89</v>
      </c>
      <c r="C463" s="85"/>
      <c r="D463" s="87"/>
      <c r="E463" s="87"/>
      <c r="F463" s="87"/>
    </row>
    <row r="464" spans="1:6" x14ac:dyDescent="0.25">
      <c r="A464" s="88"/>
      <c r="B464" s="85" t="s">
        <v>88</v>
      </c>
      <c r="C464" s="85"/>
      <c r="D464" s="87"/>
      <c r="E464" s="87"/>
      <c r="F464" s="87"/>
    </row>
    <row r="465" spans="1:6" x14ac:dyDescent="0.25">
      <c r="A465" s="88"/>
      <c r="B465" s="85" t="s">
        <v>100</v>
      </c>
      <c r="C465" s="85"/>
      <c r="D465" s="87"/>
      <c r="E465" s="87"/>
      <c r="F465" s="87"/>
    </row>
    <row r="466" spans="1:6" x14ac:dyDescent="0.25">
      <c r="A466" s="88"/>
      <c r="B466" s="85" t="s">
        <v>99</v>
      </c>
      <c r="C466" s="85" t="s">
        <v>7</v>
      </c>
      <c r="D466" s="87">
        <v>1</v>
      </c>
      <c r="E466" s="87"/>
      <c r="F466" s="87">
        <f>D466*E466</f>
        <v>0</v>
      </c>
    </row>
    <row r="467" spans="1:6" x14ac:dyDescent="0.25">
      <c r="A467" s="88"/>
      <c r="B467" s="85"/>
      <c r="C467" s="85"/>
      <c r="D467" s="87"/>
      <c r="E467" s="87"/>
      <c r="F467" s="87"/>
    </row>
    <row r="468" spans="1:6" x14ac:dyDescent="0.25">
      <c r="A468" s="88"/>
      <c r="B468" s="85" t="s">
        <v>98</v>
      </c>
      <c r="C468" s="85"/>
      <c r="D468" s="87"/>
      <c r="E468" s="87"/>
      <c r="F468" s="87"/>
    </row>
    <row r="469" spans="1:6" x14ac:dyDescent="0.25">
      <c r="A469" s="88" t="s">
        <v>97</v>
      </c>
      <c r="B469" s="85" t="s">
        <v>89</v>
      </c>
      <c r="C469" s="85"/>
      <c r="D469" s="87"/>
      <c r="E469" s="87"/>
      <c r="F469" s="87"/>
    </row>
    <row r="470" spans="1:6" x14ac:dyDescent="0.25">
      <c r="A470" s="88"/>
      <c r="B470" s="85" t="s">
        <v>88</v>
      </c>
      <c r="C470" s="85"/>
      <c r="D470" s="87"/>
      <c r="E470" s="87"/>
      <c r="F470" s="87"/>
    </row>
    <row r="471" spans="1:6" x14ac:dyDescent="0.25">
      <c r="A471" s="88"/>
      <c r="B471" s="85" t="s">
        <v>93</v>
      </c>
      <c r="C471" s="85"/>
      <c r="D471" s="87"/>
      <c r="E471" s="87"/>
      <c r="F471" s="87"/>
    </row>
    <row r="472" spans="1:6" x14ac:dyDescent="0.25">
      <c r="A472" s="88"/>
      <c r="B472" s="85" t="s">
        <v>96</v>
      </c>
      <c r="C472" s="85" t="s">
        <v>7</v>
      </c>
      <c r="D472" s="87">
        <v>2</v>
      </c>
      <c r="E472" s="87"/>
      <c r="F472" s="87">
        <f>D472*E472</f>
        <v>0</v>
      </c>
    </row>
    <row r="473" spans="1:6" x14ac:dyDescent="0.25">
      <c r="A473" s="88"/>
      <c r="B473" s="85"/>
      <c r="C473" s="85"/>
      <c r="D473" s="87"/>
      <c r="E473" s="87"/>
      <c r="F473" s="87"/>
    </row>
    <row r="474" spans="1:6" x14ac:dyDescent="0.25">
      <c r="A474" s="88"/>
      <c r="B474" s="85" t="s">
        <v>95</v>
      </c>
      <c r="C474" s="85"/>
      <c r="D474" s="87"/>
      <c r="E474" s="87"/>
      <c r="F474" s="87"/>
    </row>
    <row r="475" spans="1:6" x14ac:dyDescent="0.25">
      <c r="A475" s="88" t="s">
        <v>94</v>
      </c>
      <c r="B475" s="85" t="s">
        <v>89</v>
      </c>
      <c r="C475" s="85"/>
      <c r="D475" s="87"/>
      <c r="E475" s="87"/>
      <c r="F475" s="87"/>
    </row>
    <row r="476" spans="1:6" x14ac:dyDescent="0.25">
      <c r="A476" s="88"/>
      <c r="B476" s="85" t="s">
        <v>88</v>
      </c>
      <c r="C476" s="85"/>
      <c r="D476" s="87"/>
      <c r="E476" s="87"/>
      <c r="F476" s="87"/>
    </row>
    <row r="477" spans="1:6" x14ac:dyDescent="0.25">
      <c r="A477" s="88"/>
      <c r="B477" s="85" t="s">
        <v>93</v>
      </c>
      <c r="C477" s="85"/>
      <c r="D477" s="87"/>
      <c r="E477" s="87"/>
      <c r="F477" s="87"/>
    </row>
    <row r="478" spans="1:6" x14ac:dyDescent="0.25">
      <c r="A478" s="88"/>
      <c r="B478" s="85" t="s">
        <v>92</v>
      </c>
      <c r="C478" s="85" t="s">
        <v>7</v>
      </c>
      <c r="D478" s="87">
        <v>2</v>
      </c>
      <c r="E478" s="87"/>
      <c r="F478" s="87">
        <f>D478*E478</f>
        <v>0</v>
      </c>
    </row>
    <row r="479" spans="1:6" x14ac:dyDescent="0.25">
      <c r="A479" s="88"/>
      <c r="B479" s="85"/>
      <c r="C479" s="85"/>
      <c r="D479" s="87"/>
      <c r="E479" s="87"/>
      <c r="F479" s="87"/>
    </row>
    <row r="480" spans="1:6" x14ac:dyDescent="0.25">
      <c r="A480" s="88"/>
      <c r="B480" s="85" t="s">
        <v>91</v>
      </c>
      <c r="C480" s="85"/>
      <c r="D480" s="87"/>
      <c r="E480" s="87"/>
      <c r="F480" s="87"/>
    </row>
    <row r="481" spans="1:6" x14ac:dyDescent="0.25">
      <c r="A481" s="88" t="s">
        <v>90</v>
      </c>
      <c r="B481" s="85" t="s">
        <v>89</v>
      </c>
      <c r="C481" s="85"/>
      <c r="D481" s="87"/>
      <c r="E481" s="87"/>
      <c r="F481" s="87"/>
    </row>
    <row r="482" spans="1:6" x14ac:dyDescent="0.25">
      <c r="A482" s="88"/>
      <c r="B482" s="85" t="s">
        <v>88</v>
      </c>
      <c r="C482" s="85"/>
      <c r="D482" s="87"/>
      <c r="E482" s="87"/>
      <c r="F482" s="87"/>
    </row>
    <row r="483" spans="1:6" x14ac:dyDescent="0.25">
      <c r="A483" s="88"/>
      <c r="B483" s="85" t="s">
        <v>87</v>
      </c>
      <c r="C483" s="85"/>
      <c r="D483" s="87"/>
      <c r="E483" s="87"/>
      <c r="F483" s="87"/>
    </row>
    <row r="484" spans="1:6" x14ac:dyDescent="0.25">
      <c r="A484" s="88"/>
      <c r="B484" s="85" t="s">
        <v>86</v>
      </c>
      <c r="C484" s="85" t="s">
        <v>7</v>
      </c>
      <c r="D484" s="87">
        <v>7</v>
      </c>
      <c r="E484" s="87"/>
      <c r="F484" s="87">
        <f>D484*E484</f>
        <v>0</v>
      </c>
    </row>
    <row r="485" spans="1:6" x14ac:dyDescent="0.25">
      <c r="A485" s="88"/>
      <c r="B485" s="85"/>
      <c r="C485" s="85"/>
      <c r="D485" s="87"/>
      <c r="E485" s="87"/>
      <c r="F485" s="87"/>
    </row>
    <row r="486" spans="1:6" x14ac:dyDescent="0.25">
      <c r="A486" s="88"/>
      <c r="B486" s="85" t="s">
        <v>85</v>
      </c>
      <c r="C486" s="85"/>
      <c r="D486" s="87"/>
      <c r="E486" s="87"/>
      <c r="F486" s="87"/>
    </row>
    <row r="487" spans="1:6" x14ac:dyDescent="0.25">
      <c r="A487" s="88" t="s">
        <v>84</v>
      </c>
      <c r="B487" s="85" t="s">
        <v>83</v>
      </c>
      <c r="C487" s="85"/>
      <c r="D487" s="87"/>
      <c r="E487" s="87"/>
      <c r="F487" s="87"/>
    </row>
    <row r="488" spans="1:6" x14ac:dyDescent="0.25">
      <c r="A488" s="88"/>
      <c r="B488" s="85" t="s">
        <v>82</v>
      </c>
      <c r="C488" s="85"/>
      <c r="D488" s="87"/>
      <c r="E488" s="87"/>
      <c r="F488" s="87"/>
    </row>
    <row r="489" spans="1:6" x14ac:dyDescent="0.25">
      <c r="A489" s="88"/>
      <c r="B489" s="85" t="s">
        <v>81</v>
      </c>
      <c r="C489" s="85"/>
      <c r="D489" s="87"/>
      <c r="E489" s="87"/>
      <c r="F489" s="87"/>
    </row>
    <row r="490" spans="1:6" x14ac:dyDescent="0.25">
      <c r="A490" s="88"/>
      <c r="B490" s="85" t="s">
        <v>80</v>
      </c>
      <c r="C490" s="85"/>
      <c r="D490" s="87"/>
      <c r="E490" s="87"/>
      <c r="F490" s="87"/>
    </row>
    <row r="491" spans="1:6" x14ac:dyDescent="0.25">
      <c r="A491" s="88"/>
      <c r="B491" s="85" t="s">
        <v>79</v>
      </c>
      <c r="C491" s="85"/>
      <c r="D491" s="87"/>
      <c r="E491" s="87"/>
      <c r="F491" s="87"/>
    </row>
    <row r="492" spans="1:6" x14ac:dyDescent="0.25">
      <c r="A492" s="88"/>
      <c r="B492" s="85" t="s">
        <v>78</v>
      </c>
      <c r="C492" s="85" t="s">
        <v>38</v>
      </c>
      <c r="D492" s="87">
        <v>8500</v>
      </c>
      <c r="E492" s="87"/>
      <c r="F492" s="87">
        <f>D492*E492</f>
        <v>0</v>
      </c>
    </row>
    <row r="493" spans="1:6" x14ac:dyDescent="0.25">
      <c r="A493" s="88"/>
      <c r="B493" s="85"/>
      <c r="C493" s="85"/>
      <c r="D493" s="87"/>
      <c r="E493" s="87"/>
      <c r="F493" s="87"/>
    </row>
    <row r="494" spans="1:6" x14ac:dyDescent="0.25">
      <c r="A494" s="88"/>
      <c r="B494" s="85" t="s">
        <v>77</v>
      </c>
      <c r="C494" s="85"/>
      <c r="D494" s="87"/>
      <c r="E494" s="87"/>
      <c r="F494" s="87"/>
    </row>
    <row r="495" spans="1:6" x14ac:dyDescent="0.25">
      <c r="A495" s="88" t="s">
        <v>76</v>
      </c>
      <c r="B495" s="85" t="s">
        <v>72</v>
      </c>
      <c r="C495" s="85"/>
      <c r="D495" s="87"/>
      <c r="E495" s="87"/>
      <c r="F495" s="87"/>
    </row>
    <row r="496" spans="1:6" x14ac:dyDescent="0.25">
      <c r="A496" s="88"/>
      <c r="B496" s="85" t="s">
        <v>71</v>
      </c>
      <c r="C496" s="85"/>
      <c r="D496" s="87"/>
      <c r="E496" s="87"/>
      <c r="F496" s="87"/>
    </row>
    <row r="497" spans="1:6" x14ac:dyDescent="0.25">
      <c r="A497" s="88"/>
      <c r="B497" s="85" t="s">
        <v>70</v>
      </c>
      <c r="C497" s="85"/>
      <c r="D497" s="87"/>
      <c r="E497" s="87"/>
      <c r="F497" s="87"/>
    </row>
    <row r="498" spans="1:6" x14ac:dyDescent="0.25">
      <c r="A498" s="88"/>
      <c r="B498" s="85" t="s">
        <v>69</v>
      </c>
      <c r="C498" s="85"/>
      <c r="D498" s="87"/>
      <c r="E498" s="87"/>
      <c r="F498" s="87"/>
    </row>
    <row r="499" spans="1:6" x14ac:dyDescent="0.25">
      <c r="A499" s="88"/>
      <c r="B499" s="85" t="s">
        <v>68</v>
      </c>
      <c r="C499" s="85"/>
      <c r="D499" s="87"/>
      <c r="E499" s="87"/>
      <c r="F499" s="87"/>
    </row>
    <row r="500" spans="1:6" x14ac:dyDescent="0.25">
      <c r="A500" s="88"/>
      <c r="B500" s="85" t="s">
        <v>67</v>
      </c>
      <c r="C500" s="85"/>
      <c r="D500" s="87"/>
      <c r="E500" s="87"/>
      <c r="F500" s="87"/>
    </row>
    <row r="501" spans="1:6" x14ac:dyDescent="0.25">
      <c r="A501" s="88"/>
      <c r="B501" s="85" t="s">
        <v>75</v>
      </c>
      <c r="C501" s="85" t="s">
        <v>54</v>
      </c>
      <c r="D501" s="87">
        <v>80</v>
      </c>
      <c r="E501" s="87"/>
      <c r="F501" s="87">
        <f>D501*E501</f>
        <v>0</v>
      </c>
    </row>
    <row r="502" spans="1:6" x14ac:dyDescent="0.25">
      <c r="A502" s="88"/>
      <c r="B502" s="85"/>
      <c r="C502" s="85"/>
      <c r="D502" s="87"/>
      <c r="E502" s="87"/>
      <c r="F502" s="87"/>
    </row>
    <row r="503" spans="1:6" x14ac:dyDescent="0.25">
      <c r="A503" s="88"/>
      <c r="B503" s="85"/>
      <c r="C503" s="85"/>
      <c r="D503" s="87"/>
      <c r="E503" s="87"/>
      <c r="F503" s="87"/>
    </row>
    <row r="504" spans="1:6" x14ac:dyDescent="0.25">
      <c r="A504" s="88"/>
      <c r="B504" s="85"/>
      <c r="C504" s="85"/>
      <c r="D504" s="87"/>
      <c r="E504" s="87"/>
      <c r="F504" s="87"/>
    </row>
    <row r="505" spans="1:6" x14ac:dyDescent="0.25">
      <c r="A505" s="88"/>
      <c r="B505" s="85" t="s">
        <v>74</v>
      </c>
      <c r="C505" s="85"/>
      <c r="D505" s="87"/>
      <c r="E505" s="87"/>
      <c r="F505" s="87"/>
    </row>
    <row r="506" spans="1:6" x14ac:dyDescent="0.25">
      <c r="A506" s="88" t="s">
        <v>73</v>
      </c>
      <c r="B506" s="85" t="s">
        <v>72</v>
      </c>
      <c r="C506" s="85"/>
      <c r="D506" s="87"/>
      <c r="E506" s="87"/>
      <c r="F506" s="87"/>
    </row>
    <row r="507" spans="1:6" x14ac:dyDescent="0.25">
      <c r="A507" s="88"/>
      <c r="B507" s="85" t="s">
        <v>71</v>
      </c>
      <c r="C507" s="85"/>
      <c r="D507" s="87"/>
      <c r="E507" s="87"/>
      <c r="F507" s="87"/>
    </row>
    <row r="508" spans="1:6" x14ac:dyDescent="0.25">
      <c r="A508" s="88"/>
      <c r="B508" s="85" t="s">
        <v>70</v>
      </c>
      <c r="C508" s="85"/>
      <c r="D508" s="87"/>
      <c r="E508" s="87"/>
      <c r="F508" s="87"/>
    </row>
    <row r="509" spans="1:6" x14ac:dyDescent="0.25">
      <c r="A509" s="88"/>
      <c r="B509" s="85" t="s">
        <v>69</v>
      </c>
      <c r="C509" s="85"/>
      <c r="D509" s="87"/>
      <c r="E509" s="87"/>
      <c r="F509" s="87"/>
    </row>
    <row r="510" spans="1:6" x14ac:dyDescent="0.25">
      <c r="A510" s="88"/>
      <c r="B510" s="85" t="s">
        <v>68</v>
      </c>
      <c r="C510" s="85"/>
      <c r="D510" s="87"/>
      <c r="E510" s="87"/>
      <c r="F510" s="87"/>
    </row>
    <row r="511" spans="1:6" x14ac:dyDescent="0.25">
      <c r="A511" s="88"/>
      <c r="B511" s="85" t="s">
        <v>67</v>
      </c>
      <c r="C511" s="85"/>
      <c r="D511" s="87"/>
      <c r="E511" s="87"/>
      <c r="F511" s="87"/>
    </row>
    <row r="512" spans="1:6" x14ac:dyDescent="0.25">
      <c r="A512" s="88"/>
      <c r="B512" s="85" t="s">
        <v>66</v>
      </c>
      <c r="C512" s="85" t="s">
        <v>54</v>
      </c>
      <c r="D512" s="87">
        <v>150</v>
      </c>
      <c r="E512" s="87"/>
      <c r="F512" s="87">
        <f>D512*E512</f>
        <v>0</v>
      </c>
    </row>
    <row r="513" spans="1:6" x14ac:dyDescent="0.25">
      <c r="A513" s="88"/>
      <c r="B513" s="85"/>
      <c r="C513" s="85"/>
      <c r="D513" s="87"/>
      <c r="E513" s="87"/>
      <c r="F513" s="87"/>
    </row>
    <row r="514" spans="1:6" x14ac:dyDescent="0.25">
      <c r="A514" s="88"/>
      <c r="B514" s="85" t="s">
        <v>65</v>
      </c>
      <c r="C514" s="85"/>
      <c r="D514" s="87"/>
      <c r="E514" s="87"/>
      <c r="F514" s="87"/>
    </row>
    <row r="515" spans="1:6" x14ac:dyDescent="0.25">
      <c r="A515" s="88" t="s">
        <v>64</v>
      </c>
      <c r="B515" s="85" t="s">
        <v>63</v>
      </c>
      <c r="C515" s="85"/>
      <c r="D515" s="87"/>
      <c r="E515" s="87"/>
      <c r="F515" s="87"/>
    </row>
    <row r="516" spans="1:6" x14ac:dyDescent="0.25">
      <c r="A516" s="88"/>
      <c r="B516" s="85" t="s">
        <v>62</v>
      </c>
      <c r="C516" s="85"/>
      <c r="D516" s="87"/>
      <c r="E516" s="87"/>
      <c r="F516" s="87"/>
    </row>
    <row r="517" spans="1:6" x14ac:dyDescent="0.25">
      <c r="A517" s="88"/>
      <c r="B517" s="85" t="s">
        <v>61</v>
      </c>
      <c r="C517" s="85"/>
      <c r="D517" s="87"/>
      <c r="E517" s="87"/>
      <c r="F517" s="87"/>
    </row>
    <row r="518" spans="1:6" x14ac:dyDescent="0.25">
      <c r="A518" s="88"/>
      <c r="B518" s="85" t="s">
        <v>60</v>
      </c>
      <c r="C518" s="85"/>
      <c r="D518" s="87"/>
      <c r="E518" s="87"/>
      <c r="F518" s="87"/>
    </row>
    <row r="519" spans="1:6" x14ac:dyDescent="0.25">
      <c r="A519" s="88"/>
      <c r="B519" s="85" t="s">
        <v>59</v>
      </c>
      <c r="C519" s="85"/>
      <c r="D519" s="87"/>
      <c r="E519" s="87"/>
      <c r="F519" s="87"/>
    </row>
    <row r="520" spans="1:6" x14ac:dyDescent="0.25">
      <c r="A520" s="88"/>
      <c r="B520" s="85" t="s">
        <v>58</v>
      </c>
      <c r="C520" s="85"/>
      <c r="D520" s="87"/>
      <c r="E520" s="87"/>
      <c r="F520" s="87"/>
    </row>
    <row r="521" spans="1:6" x14ac:dyDescent="0.25">
      <c r="A521" s="88"/>
      <c r="B521" s="85" t="s">
        <v>57</v>
      </c>
      <c r="C521" s="85" t="s">
        <v>38</v>
      </c>
      <c r="D521" s="87">
        <v>30</v>
      </c>
      <c r="E521" s="87"/>
      <c r="F521" s="87">
        <f>D521*E521</f>
        <v>0</v>
      </c>
    </row>
    <row r="522" spans="1:6" x14ac:dyDescent="0.25">
      <c r="A522" s="88"/>
      <c r="B522" s="85"/>
      <c r="C522" s="85"/>
      <c r="D522" s="87"/>
      <c r="E522" s="87"/>
      <c r="F522" s="87"/>
    </row>
    <row r="523" spans="1:6" x14ac:dyDescent="0.25">
      <c r="A523" s="88"/>
      <c r="B523" s="85" t="s">
        <v>18</v>
      </c>
      <c r="C523" s="85"/>
      <c r="D523" s="87"/>
      <c r="E523" s="87"/>
      <c r="F523" s="87"/>
    </row>
    <row r="524" spans="1:6" x14ac:dyDescent="0.25">
      <c r="A524" s="88" t="s">
        <v>56</v>
      </c>
      <c r="B524" s="85" t="s">
        <v>55</v>
      </c>
      <c r="C524" s="85" t="s">
        <v>54</v>
      </c>
      <c r="D524" s="87">
        <v>150</v>
      </c>
      <c r="E524" s="87"/>
      <c r="F524" s="87">
        <f>D524*E524</f>
        <v>0</v>
      </c>
    </row>
    <row r="525" spans="1:6" x14ac:dyDescent="0.25">
      <c r="A525" s="88"/>
      <c r="B525" s="85"/>
      <c r="C525" s="85"/>
      <c r="D525" s="87"/>
      <c r="E525" s="87"/>
      <c r="F525" s="87"/>
    </row>
    <row r="526" spans="1:6" x14ac:dyDescent="0.25">
      <c r="A526" s="88"/>
      <c r="B526" s="85" t="s">
        <v>53</v>
      </c>
      <c r="C526" s="85"/>
      <c r="D526" s="86"/>
      <c r="E526" s="87"/>
      <c r="F526" s="87"/>
    </row>
    <row r="527" spans="1:6" x14ac:dyDescent="0.25">
      <c r="A527" s="88" t="s">
        <v>52</v>
      </c>
      <c r="B527" s="85" t="s">
        <v>51</v>
      </c>
      <c r="C527" s="85"/>
      <c r="D527" s="86"/>
      <c r="E527" s="87"/>
      <c r="F527" s="87"/>
    </row>
    <row r="528" spans="1:6" x14ac:dyDescent="0.25">
      <c r="A528" s="88"/>
      <c r="B528" s="85" t="s">
        <v>50</v>
      </c>
      <c r="C528" s="85"/>
      <c r="D528" s="86"/>
      <c r="E528" s="87"/>
      <c r="F528" s="87"/>
    </row>
    <row r="529" spans="1:6" x14ac:dyDescent="0.25">
      <c r="A529" s="88"/>
      <c r="B529" s="85" t="s">
        <v>49</v>
      </c>
      <c r="C529" s="85"/>
      <c r="D529" s="86"/>
      <c r="E529" s="87"/>
      <c r="F529" s="87"/>
    </row>
    <row r="530" spans="1:6" x14ac:dyDescent="0.25">
      <c r="A530" s="88"/>
      <c r="B530" s="85" t="s">
        <v>48</v>
      </c>
      <c r="C530" s="85" t="s">
        <v>7</v>
      </c>
      <c r="D530" s="87">
        <v>230</v>
      </c>
      <c r="E530" s="87"/>
      <c r="F530" s="87">
        <f>D530*E530</f>
        <v>0</v>
      </c>
    </row>
    <row r="531" spans="1:6" x14ac:dyDescent="0.25">
      <c r="A531" s="88"/>
      <c r="B531" s="85"/>
      <c r="C531" s="85"/>
      <c r="D531" s="87"/>
      <c r="E531" s="87"/>
      <c r="F531" s="87"/>
    </row>
    <row r="532" spans="1:6" x14ac:dyDescent="0.25">
      <c r="A532" s="88"/>
      <c r="B532" s="85" t="s">
        <v>47</v>
      </c>
      <c r="C532" s="85"/>
      <c r="D532" s="86"/>
      <c r="E532" s="87"/>
      <c r="F532" s="87"/>
    </row>
    <row r="533" spans="1:6" x14ac:dyDescent="0.25">
      <c r="A533" s="88" t="s">
        <v>46</v>
      </c>
      <c r="B533" s="85" t="s">
        <v>43</v>
      </c>
      <c r="C533" s="85"/>
      <c r="D533" s="86"/>
      <c r="E533" s="87"/>
      <c r="F533" s="87"/>
    </row>
    <row r="534" spans="1:6" x14ac:dyDescent="0.25">
      <c r="A534" s="88"/>
      <c r="B534" s="85" t="s">
        <v>42</v>
      </c>
      <c r="C534" s="85"/>
      <c r="D534" s="86"/>
      <c r="E534" s="87"/>
      <c r="F534" s="87"/>
    </row>
    <row r="535" spans="1:6" x14ac:dyDescent="0.25">
      <c r="A535" s="88"/>
      <c r="B535" s="85" t="s">
        <v>41</v>
      </c>
      <c r="C535" s="85"/>
      <c r="D535" s="86"/>
      <c r="E535" s="87"/>
      <c r="F535" s="87"/>
    </row>
    <row r="536" spans="1:6" x14ac:dyDescent="0.25">
      <c r="A536" s="88"/>
      <c r="B536" s="85" t="s">
        <v>45</v>
      </c>
      <c r="C536" s="85" t="s">
        <v>38</v>
      </c>
      <c r="D536" s="87">
        <v>450</v>
      </c>
      <c r="E536" s="87"/>
      <c r="F536" s="87">
        <f>D536*E536</f>
        <v>0</v>
      </c>
    </row>
    <row r="537" spans="1:6" x14ac:dyDescent="0.25">
      <c r="A537" s="88"/>
      <c r="B537" s="85"/>
      <c r="C537" s="85"/>
      <c r="D537" s="87"/>
      <c r="E537" s="87"/>
      <c r="F537" s="87"/>
    </row>
    <row r="538" spans="1:6" x14ac:dyDescent="0.25">
      <c r="A538" s="88"/>
      <c r="B538" s="85" t="s">
        <v>9</v>
      </c>
      <c r="C538" s="85"/>
      <c r="D538" s="86"/>
      <c r="E538" s="87"/>
      <c r="F538" s="87"/>
    </row>
    <row r="539" spans="1:6" x14ac:dyDescent="0.25">
      <c r="A539" s="88" t="s">
        <v>44</v>
      </c>
      <c r="B539" s="85" t="s">
        <v>43</v>
      </c>
      <c r="C539" s="85"/>
      <c r="D539" s="86"/>
      <c r="E539" s="87"/>
      <c r="F539" s="87"/>
    </row>
    <row r="540" spans="1:6" x14ac:dyDescent="0.25">
      <c r="A540" s="88"/>
      <c r="B540" s="85" t="s">
        <v>42</v>
      </c>
      <c r="C540" s="85"/>
      <c r="D540" s="86"/>
      <c r="E540" s="87"/>
      <c r="F540" s="87"/>
    </row>
    <row r="541" spans="1:6" x14ac:dyDescent="0.25">
      <c r="A541" s="88"/>
      <c r="B541" s="85" t="s">
        <v>41</v>
      </c>
      <c r="C541" s="85"/>
      <c r="D541" s="86"/>
      <c r="E541" s="87"/>
      <c r="F541" s="87"/>
    </row>
    <row r="542" spans="1:6" x14ac:dyDescent="0.25">
      <c r="A542" s="88"/>
      <c r="B542" s="85" t="s">
        <v>40</v>
      </c>
      <c r="C542" s="85"/>
      <c r="D542" s="86"/>
      <c r="E542" s="87"/>
      <c r="F542" s="87"/>
    </row>
    <row r="543" spans="1:6" x14ac:dyDescent="0.25">
      <c r="A543" s="88"/>
      <c r="B543" s="89" t="s">
        <v>39</v>
      </c>
      <c r="C543" s="85" t="s">
        <v>38</v>
      </c>
      <c r="D543" s="87">
        <v>570</v>
      </c>
      <c r="E543" s="87"/>
      <c r="F543" s="87">
        <f>D543*E543</f>
        <v>0</v>
      </c>
    </row>
    <row r="544" spans="1:6" x14ac:dyDescent="0.25">
      <c r="A544" s="88"/>
      <c r="B544" s="85"/>
      <c r="C544" s="85"/>
      <c r="D544" s="87"/>
      <c r="E544" s="87"/>
      <c r="F544" s="87"/>
    </row>
    <row r="545" spans="1:6" x14ac:dyDescent="0.25">
      <c r="A545" s="88"/>
      <c r="B545" s="85" t="s">
        <v>37</v>
      </c>
      <c r="C545" s="85"/>
      <c r="D545" s="86"/>
      <c r="E545" s="87"/>
      <c r="F545" s="87"/>
    </row>
    <row r="546" spans="1:6" x14ac:dyDescent="0.25">
      <c r="A546" s="88" t="s">
        <v>36</v>
      </c>
      <c r="B546" s="85" t="s">
        <v>35</v>
      </c>
      <c r="C546" s="85"/>
      <c r="D546" s="86"/>
      <c r="E546" s="87"/>
      <c r="F546" s="87"/>
    </row>
    <row r="547" spans="1:6" x14ac:dyDescent="0.25">
      <c r="A547" s="88"/>
      <c r="B547" s="85" t="s">
        <v>34</v>
      </c>
      <c r="C547" s="85" t="s">
        <v>7</v>
      </c>
      <c r="D547" s="87">
        <v>7</v>
      </c>
      <c r="E547" s="87"/>
      <c r="F547" s="87">
        <f>D547*E547</f>
        <v>0</v>
      </c>
    </row>
    <row r="548" spans="1:6" ht="13" x14ac:dyDescent="0.3">
      <c r="A548" s="83"/>
      <c r="B548" s="84"/>
      <c r="C548" s="85"/>
      <c r="D548" s="87"/>
      <c r="E548" s="87"/>
      <c r="F548" s="87"/>
    </row>
    <row r="549" spans="1:6" ht="13" x14ac:dyDescent="0.3">
      <c r="A549" s="83"/>
      <c r="B549" s="90" t="s">
        <v>33</v>
      </c>
      <c r="C549" s="90"/>
      <c r="D549" s="91"/>
      <c r="E549" s="91"/>
      <c r="F549" s="91">
        <f>SUM(F421:F548)</f>
        <v>0</v>
      </c>
    </row>
    <row r="550" spans="1:6" ht="13" x14ac:dyDescent="0.3">
      <c r="A550" s="83"/>
      <c r="B550" s="85"/>
      <c r="C550" s="85"/>
      <c r="D550" s="87"/>
      <c r="E550" s="87"/>
      <c r="F550" s="87"/>
    </row>
    <row r="551" spans="1:6" ht="13" x14ac:dyDescent="0.3">
      <c r="A551" s="83" t="s">
        <v>32</v>
      </c>
      <c r="B551" s="84" t="s">
        <v>31</v>
      </c>
      <c r="C551" s="85"/>
      <c r="D551" s="87"/>
      <c r="E551" s="87"/>
      <c r="F551" s="87"/>
    </row>
    <row r="552" spans="1:6" ht="13" x14ac:dyDescent="0.3">
      <c r="A552" s="83"/>
      <c r="B552" s="84"/>
      <c r="C552" s="85"/>
      <c r="D552" s="87"/>
      <c r="E552" s="87"/>
      <c r="F552" s="87"/>
    </row>
    <row r="553" spans="1:6" x14ac:dyDescent="0.25">
      <c r="A553" s="88"/>
      <c r="B553" s="85" t="s">
        <v>30</v>
      </c>
      <c r="C553" s="85"/>
      <c r="D553" s="87"/>
      <c r="E553" s="87"/>
      <c r="F553" s="87"/>
    </row>
    <row r="554" spans="1:6" x14ac:dyDescent="0.25">
      <c r="A554" s="88" t="s">
        <v>29</v>
      </c>
      <c r="B554" s="85" t="s">
        <v>28</v>
      </c>
      <c r="C554" s="85" t="s">
        <v>24</v>
      </c>
      <c r="D554" s="87">
        <v>50</v>
      </c>
      <c r="E554" s="86">
        <v>55</v>
      </c>
      <c r="F554" s="86">
        <f>D554*E554</f>
        <v>2750</v>
      </c>
    </row>
    <row r="555" spans="1:6" x14ac:dyDescent="0.25">
      <c r="A555" s="88"/>
      <c r="B555" s="85"/>
      <c r="C555" s="85"/>
      <c r="D555" s="87"/>
      <c r="E555" s="87"/>
      <c r="F555" s="87"/>
    </row>
    <row r="556" spans="1:6" x14ac:dyDescent="0.25">
      <c r="A556" s="88"/>
      <c r="B556" s="85" t="s">
        <v>27</v>
      </c>
      <c r="C556" s="85"/>
      <c r="D556" s="87"/>
      <c r="E556" s="87"/>
      <c r="F556" s="87"/>
    </row>
    <row r="557" spans="1:6" x14ac:dyDescent="0.25">
      <c r="A557" s="88" t="s">
        <v>26</v>
      </c>
      <c r="B557" s="85" t="s">
        <v>25</v>
      </c>
      <c r="C557" s="85" t="s">
        <v>24</v>
      </c>
      <c r="D557" s="87">
        <v>40</v>
      </c>
      <c r="E557" s="86">
        <v>55</v>
      </c>
      <c r="F557" s="86">
        <f>D557*E557</f>
        <v>2200</v>
      </c>
    </row>
    <row r="558" spans="1:6" ht="13" x14ac:dyDescent="0.3">
      <c r="A558" s="83"/>
      <c r="B558" s="84"/>
      <c r="C558" s="85"/>
      <c r="D558" s="87"/>
      <c r="E558" s="87"/>
      <c r="F558" s="87"/>
    </row>
    <row r="559" spans="1:6" ht="13" x14ac:dyDescent="0.3">
      <c r="A559" s="83"/>
      <c r="B559" s="84"/>
      <c r="C559" s="85"/>
      <c r="D559" s="87"/>
      <c r="E559" s="87"/>
      <c r="F559" s="87"/>
    </row>
    <row r="560" spans="1:6" ht="13" x14ac:dyDescent="0.3">
      <c r="A560" s="83"/>
      <c r="B560" s="84"/>
      <c r="C560" s="85"/>
      <c r="D560" s="87"/>
      <c r="E560" s="87"/>
      <c r="F560" s="87"/>
    </row>
    <row r="561" spans="1:10" x14ac:dyDescent="0.25">
      <c r="A561" s="88"/>
      <c r="B561" s="85" t="s">
        <v>23</v>
      </c>
      <c r="C561" s="85"/>
      <c r="D561" s="86"/>
      <c r="E561" s="87"/>
      <c r="F561" s="87"/>
      <c r="G561" s="60"/>
    </row>
    <row r="562" spans="1:10" x14ac:dyDescent="0.25">
      <c r="A562" s="88" t="s">
        <v>22</v>
      </c>
      <c r="B562" s="85" t="s">
        <v>21</v>
      </c>
      <c r="C562" s="85"/>
      <c r="D562" s="86"/>
      <c r="E562" s="87"/>
      <c r="F562" s="87"/>
      <c r="G562" s="60"/>
    </row>
    <row r="563" spans="1:10" x14ac:dyDescent="0.25">
      <c r="A563" s="88"/>
      <c r="B563" s="85" t="s">
        <v>1133</v>
      </c>
      <c r="C563" s="85" t="s">
        <v>7</v>
      </c>
      <c r="D563" s="87">
        <v>1</v>
      </c>
      <c r="E563" s="87"/>
      <c r="F563" s="87">
        <f>D563*E563</f>
        <v>0</v>
      </c>
      <c r="G563" s="60"/>
    </row>
    <row r="564" spans="1:10" ht="13" x14ac:dyDescent="0.3">
      <c r="A564" s="83"/>
      <c r="B564" s="85"/>
      <c r="C564" s="85"/>
      <c r="D564" s="87"/>
      <c r="E564" s="87"/>
      <c r="F564" s="87"/>
      <c r="G564" s="60"/>
    </row>
    <row r="565" spans="1:10" x14ac:dyDescent="0.25">
      <c r="A565" s="88"/>
      <c r="B565" s="85" t="s">
        <v>18</v>
      </c>
      <c r="C565" s="85"/>
      <c r="D565" s="86"/>
      <c r="E565" s="87"/>
      <c r="F565" s="87"/>
      <c r="G565" s="60"/>
    </row>
    <row r="566" spans="1:10" x14ac:dyDescent="0.25">
      <c r="A566" s="88" t="s">
        <v>17</v>
      </c>
      <c r="B566" s="85" t="s">
        <v>16</v>
      </c>
      <c r="C566" s="85" t="s">
        <v>7</v>
      </c>
      <c r="D566" s="87">
        <v>1</v>
      </c>
      <c r="E566" s="87"/>
      <c r="F566" s="87">
        <f>D566*E566</f>
        <v>0</v>
      </c>
      <c r="G566" s="60"/>
    </row>
    <row r="567" spans="1:10" x14ac:dyDescent="0.25">
      <c r="A567" s="88"/>
      <c r="B567" s="85"/>
      <c r="C567" s="85"/>
      <c r="D567" s="87"/>
      <c r="E567" s="87"/>
      <c r="F567" s="87"/>
      <c r="G567" s="60"/>
    </row>
    <row r="568" spans="1:10" x14ac:dyDescent="0.25">
      <c r="A568" s="88"/>
      <c r="B568" s="85" t="s">
        <v>1132</v>
      </c>
      <c r="C568" s="85"/>
      <c r="D568" s="87"/>
      <c r="E568" s="87"/>
      <c r="F568" s="87"/>
      <c r="G568" s="60"/>
    </row>
    <row r="569" spans="1:10" ht="50" x14ac:dyDescent="0.25">
      <c r="A569" s="88" t="s">
        <v>815</v>
      </c>
      <c r="B569" s="127" t="s">
        <v>1126</v>
      </c>
      <c r="C569" s="85" t="s">
        <v>7</v>
      </c>
      <c r="D569" s="87">
        <v>1</v>
      </c>
      <c r="E569" s="87"/>
      <c r="F569" s="87">
        <f>+E569*D569</f>
        <v>0</v>
      </c>
      <c r="G569" s="60"/>
      <c r="I569" s="130"/>
      <c r="J569" s="131"/>
    </row>
    <row r="570" spans="1:10" x14ac:dyDescent="0.25">
      <c r="A570" s="88"/>
      <c r="B570" s="127"/>
      <c r="C570" s="85"/>
      <c r="D570" s="87"/>
      <c r="E570" s="87"/>
      <c r="F570" s="87"/>
      <c r="G570" s="60"/>
      <c r="I570" s="130"/>
      <c r="J570" s="131"/>
    </row>
    <row r="571" spans="1:10" x14ac:dyDescent="0.25">
      <c r="A571" s="88"/>
      <c r="B571" s="127" t="s">
        <v>1134</v>
      </c>
      <c r="C571" s="85"/>
      <c r="D571" s="87"/>
      <c r="E571" s="87"/>
      <c r="F571" s="87"/>
      <c r="G571" s="60"/>
      <c r="I571" s="130"/>
      <c r="J571" s="131"/>
    </row>
    <row r="572" spans="1:10" ht="50" x14ac:dyDescent="0.25">
      <c r="A572" s="88" t="s">
        <v>811</v>
      </c>
      <c r="B572" s="128" t="s">
        <v>1127</v>
      </c>
      <c r="C572" s="85" t="s">
        <v>7</v>
      </c>
      <c r="D572" s="87">
        <v>1</v>
      </c>
      <c r="E572" s="87"/>
      <c r="F572" s="87">
        <f>+E572*D572</f>
        <v>0</v>
      </c>
      <c r="G572" s="60"/>
      <c r="I572" s="130"/>
      <c r="J572" s="131"/>
    </row>
    <row r="573" spans="1:10" ht="13" x14ac:dyDescent="0.3">
      <c r="A573" s="83"/>
      <c r="B573" s="90" t="s">
        <v>6</v>
      </c>
      <c r="C573" s="90"/>
      <c r="D573" s="91"/>
      <c r="E573" s="91"/>
      <c r="F573" s="91">
        <f>SUM(F554:F572)</f>
        <v>4950</v>
      </c>
      <c r="I573" s="130"/>
      <c r="J573" s="132"/>
    </row>
    <row r="574" spans="1:10" ht="13" x14ac:dyDescent="0.3">
      <c r="A574" s="83"/>
      <c r="B574" s="85"/>
      <c r="C574" s="85"/>
      <c r="D574" s="87"/>
      <c r="E574" s="87"/>
      <c r="F574" s="87"/>
    </row>
    <row r="575" spans="1:10" ht="13" x14ac:dyDescent="0.3">
      <c r="A575" s="83"/>
      <c r="B575" s="84"/>
      <c r="C575" s="85"/>
      <c r="D575" s="87"/>
      <c r="E575" s="87"/>
      <c r="F575" s="87"/>
    </row>
    <row r="576" spans="1:10" ht="13" x14ac:dyDescent="0.3">
      <c r="A576" s="83"/>
      <c r="B576" s="84"/>
      <c r="C576" s="85"/>
      <c r="D576" s="87"/>
      <c r="E576" s="87"/>
      <c r="F576" s="87"/>
    </row>
    <row r="577" spans="1:6" ht="13" x14ac:dyDescent="0.3">
      <c r="A577" s="83"/>
      <c r="B577" s="84" t="s">
        <v>5</v>
      </c>
      <c r="C577" s="85"/>
      <c r="D577" s="87"/>
      <c r="E577" s="87"/>
      <c r="F577" s="87"/>
    </row>
    <row r="578" spans="1:6" ht="13" x14ac:dyDescent="0.3">
      <c r="A578" s="83"/>
      <c r="B578" s="84"/>
      <c r="C578" s="85"/>
      <c r="D578" s="87"/>
      <c r="E578" s="87"/>
      <c r="F578" s="87"/>
    </row>
    <row r="579" spans="1:6" x14ac:dyDescent="0.25">
      <c r="A579" s="94" t="str">
        <f>A17</f>
        <v>1.00</v>
      </c>
      <c r="B579" s="95" t="str">
        <f>B17</f>
        <v>PREDDELA</v>
      </c>
      <c r="C579" s="85"/>
      <c r="D579" s="87"/>
      <c r="E579" s="87"/>
      <c r="F579" s="87">
        <f>F138</f>
        <v>0</v>
      </c>
    </row>
    <row r="580" spans="1:6" x14ac:dyDescent="0.25">
      <c r="A580" s="94"/>
      <c r="B580" s="95"/>
      <c r="C580" s="85"/>
      <c r="D580" s="87"/>
      <c r="E580" s="87"/>
      <c r="F580" s="87"/>
    </row>
    <row r="581" spans="1:6" x14ac:dyDescent="0.25">
      <c r="A581" s="94" t="str">
        <f>A140</f>
        <v>2.00</v>
      </c>
      <c r="B581" s="95" t="str">
        <f>B140</f>
        <v>ZEMELJSKA DELA IN TEMELJENJE</v>
      </c>
      <c r="C581" s="85"/>
      <c r="D581" s="87"/>
      <c r="E581" s="87"/>
      <c r="F581" s="87">
        <f>F229</f>
        <v>25000</v>
      </c>
    </row>
    <row r="582" spans="1:6" x14ac:dyDescent="0.25">
      <c r="A582" s="94"/>
      <c r="B582" s="95"/>
      <c r="C582" s="85"/>
      <c r="D582" s="87"/>
      <c r="E582" s="87"/>
      <c r="F582" s="87"/>
    </row>
    <row r="583" spans="1:6" x14ac:dyDescent="0.25">
      <c r="A583" s="94" t="str">
        <f>A231</f>
        <v>3.00</v>
      </c>
      <c r="B583" s="95" t="str">
        <f>B231</f>
        <v>VOZIŠČNE KONSTRUKCIJE</v>
      </c>
      <c r="C583" s="85"/>
      <c r="D583" s="87"/>
      <c r="E583" s="87"/>
      <c r="F583" s="87">
        <f>F297</f>
        <v>0</v>
      </c>
    </row>
    <row r="584" spans="1:6" x14ac:dyDescent="0.25">
      <c r="A584" s="94"/>
      <c r="B584" s="95"/>
      <c r="C584" s="85"/>
      <c r="D584" s="87"/>
      <c r="E584" s="87"/>
      <c r="F584" s="87"/>
    </row>
    <row r="585" spans="1:6" x14ac:dyDescent="0.25">
      <c r="A585" s="94" t="str">
        <f>A299</f>
        <v>4.00</v>
      </c>
      <c r="B585" s="95" t="str">
        <f>B299</f>
        <v>ODVODNJAVANJE</v>
      </c>
      <c r="C585" s="85"/>
      <c r="D585" s="87"/>
      <c r="E585" s="87"/>
      <c r="F585" s="87">
        <f>F419</f>
        <v>0</v>
      </c>
    </row>
    <row r="586" spans="1:6" x14ac:dyDescent="0.25">
      <c r="A586" s="94"/>
      <c r="B586" s="95"/>
      <c r="C586" s="85"/>
      <c r="D586" s="87"/>
      <c r="E586" s="87"/>
      <c r="F586" s="87"/>
    </row>
    <row r="587" spans="1:6" x14ac:dyDescent="0.25">
      <c r="A587" s="94" t="str">
        <f>A421</f>
        <v>5.00</v>
      </c>
      <c r="B587" s="95" t="str">
        <f>B421</f>
        <v>OPREMA</v>
      </c>
      <c r="C587" s="85"/>
      <c r="D587" s="87"/>
      <c r="E587" s="87"/>
      <c r="F587" s="87">
        <f>F549</f>
        <v>0</v>
      </c>
    </row>
    <row r="588" spans="1:6" x14ac:dyDescent="0.25">
      <c r="A588" s="94"/>
      <c r="B588" s="95"/>
      <c r="C588" s="85"/>
      <c r="D588" s="87"/>
      <c r="E588" s="87"/>
      <c r="F588" s="87"/>
    </row>
    <row r="589" spans="1:6" x14ac:dyDescent="0.25">
      <c r="A589" s="94" t="str">
        <f>A551</f>
        <v>6.00</v>
      </c>
      <c r="B589" s="95" t="str">
        <f>B551</f>
        <v>TUJE STORITVE</v>
      </c>
      <c r="C589" s="85"/>
      <c r="D589" s="87"/>
      <c r="E589" s="87"/>
      <c r="F589" s="87">
        <f>F573</f>
        <v>4950</v>
      </c>
    </row>
    <row r="590" spans="1:6" ht="13" x14ac:dyDescent="0.3">
      <c r="A590" s="83"/>
      <c r="B590" s="84"/>
      <c r="C590" s="85"/>
      <c r="D590" s="87"/>
      <c r="E590" s="87"/>
      <c r="F590" s="87"/>
    </row>
    <row r="591" spans="1:6" ht="13" x14ac:dyDescent="0.3">
      <c r="A591" s="83"/>
      <c r="B591" s="90" t="s">
        <v>0</v>
      </c>
      <c r="C591" s="90"/>
      <c r="D591" s="91"/>
      <c r="E591" s="91"/>
      <c r="F591" s="91">
        <f>SUM(F577:F590)</f>
        <v>29950</v>
      </c>
    </row>
    <row r="592" spans="1:6" ht="13" x14ac:dyDescent="0.3">
      <c r="A592" s="83"/>
      <c r="B592" s="85" t="s">
        <v>1</v>
      </c>
      <c r="C592" s="85"/>
      <c r="D592" s="87"/>
      <c r="E592" s="87"/>
      <c r="F592" s="87">
        <f>F591*0.22</f>
        <v>6589</v>
      </c>
    </row>
    <row r="593" spans="1:6" ht="13" x14ac:dyDescent="0.3">
      <c r="A593" s="83"/>
      <c r="B593" s="85" t="s">
        <v>4</v>
      </c>
      <c r="C593" s="85"/>
      <c r="D593" s="87"/>
      <c r="E593" s="87"/>
      <c r="F593" s="87">
        <f>SUM(F591:F592)</f>
        <v>36539</v>
      </c>
    </row>
    <row r="594" spans="1:6" ht="13" x14ac:dyDescent="0.3">
      <c r="B594" s="44"/>
    </row>
    <row r="595" spans="1:6" ht="34.5" x14ac:dyDescent="0.25">
      <c r="B595" s="139" t="s">
        <v>1135</v>
      </c>
    </row>
    <row r="596" spans="1:6" ht="13" x14ac:dyDescent="0.3">
      <c r="B596" s="44"/>
    </row>
    <row r="597" spans="1:6" ht="13" x14ac:dyDescent="0.3">
      <c r="B597" s="44"/>
    </row>
    <row r="598" spans="1:6" ht="13" x14ac:dyDescent="0.3">
      <c r="B598" s="44"/>
    </row>
    <row r="599" spans="1:6" ht="13" x14ac:dyDescent="0.3">
      <c r="B599" s="44"/>
    </row>
    <row r="600" spans="1:6" ht="13" x14ac:dyDescent="0.3">
      <c r="A600" s="43"/>
      <c r="B600" s="44"/>
    </row>
    <row r="601" spans="1:6" ht="13" x14ac:dyDescent="0.3">
      <c r="A601" s="43"/>
      <c r="B601" s="44"/>
    </row>
    <row r="628" spans="1:2" ht="13" x14ac:dyDescent="0.3">
      <c r="A628" s="43"/>
      <c r="B628" s="44"/>
    </row>
    <row r="629" spans="1:2" ht="13" x14ac:dyDescent="0.3">
      <c r="A629" s="43"/>
    </row>
    <row r="630" spans="1:2" ht="13" x14ac:dyDescent="0.3">
      <c r="A630" s="43"/>
    </row>
    <row r="631" spans="1:2" ht="13" x14ac:dyDescent="0.3">
      <c r="A631" s="43"/>
      <c r="B631" s="44"/>
    </row>
    <row r="632" spans="1:2" ht="13" x14ac:dyDescent="0.3">
      <c r="A632" s="43"/>
      <c r="B632" s="44"/>
    </row>
    <row r="655" spans="1:2" ht="13" x14ac:dyDescent="0.3">
      <c r="A655" s="43"/>
      <c r="B655" s="44"/>
    </row>
    <row r="656" spans="1:2" ht="13" x14ac:dyDescent="0.3">
      <c r="A656" s="43"/>
    </row>
    <row r="657" spans="1:2" ht="13" x14ac:dyDescent="0.3">
      <c r="A657" s="43"/>
    </row>
    <row r="658" spans="1:2" ht="13" x14ac:dyDescent="0.3">
      <c r="A658" s="43"/>
      <c r="B658" s="44"/>
    </row>
    <row r="659" spans="1:2" ht="13" x14ac:dyDescent="0.3">
      <c r="A659" s="43"/>
      <c r="B659" s="44"/>
    </row>
    <row r="730" spans="1:2" ht="13" x14ac:dyDescent="0.3">
      <c r="A730" s="43"/>
      <c r="B730" s="44"/>
    </row>
    <row r="731" spans="1:2" ht="13" x14ac:dyDescent="0.3">
      <c r="A731" s="43"/>
    </row>
    <row r="732" spans="1:2" ht="13" x14ac:dyDescent="0.3">
      <c r="A732" s="43"/>
    </row>
    <row r="733" spans="1:2" ht="13" x14ac:dyDescent="0.3">
      <c r="A733" s="43"/>
      <c r="B733" s="44"/>
    </row>
    <row r="734" spans="1:2" ht="13" x14ac:dyDescent="0.3">
      <c r="A734" s="43"/>
      <c r="B734" s="44"/>
    </row>
    <row r="767" spans="1:2" ht="13" x14ac:dyDescent="0.3">
      <c r="A767" s="43"/>
      <c r="B767" s="44"/>
    </row>
    <row r="768" spans="1:2" ht="13" x14ac:dyDescent="0.3">
      <c r="A768" s="43"/>
    </row>
    <row r="769" spans="1:2" ht="13" x14ac:dyDescent="0.3">
      <c r="A769" s="43"/>
    </row>
    <row r="770" spans="1:2" ht="13" x14ac:dyDescent="0.3">
      <c r="A770" s="43"/>
      <c r="B770" s="44"/>
    </row>
    <row r="771" spans="1:2" ht="13" x14ac:dyDescent="0.3">
      <c r="A771" s="43"/>
      <c r="B771" s="44"/>
    </row>
    <row r="824" spans="1:2" ht="13" x14ac:dyDescent="0.3">
      <c r="A824" s="43"/>
      <c r="B824" s="44"/>
    </row>
    <row r="825" spans="1:2" ht="13" x14ac:dyDescent="0.3">
      <c r="A825" s="43"/>
    </row>
    <row r="826" spans="1:2" ht="13" x14ac:dyDescent="0.3">
      <c r="A826" s="43"/>
    </row>
    <row r="827" spans="1:2" ht="13" x14ac:dyDescent="0.3">
      <c r="A827" s="43"/>
      <c r="B827" s="44"/>
    </row>
    <row r="828" spans="1:2" ht="13" x14ac:dyDescent="0.3">
      <c r="A828" s="43"/>
      <c r="B828" s="44"/>
    </row>
    <row r="859" spans="1:2" ht="13" x14ac:dyDescent="0.3">
      <c r="A859" s="43"/>
      <c r="B859" s="44"/>
    </row>
    <row r="860" spans="1:2" ht="13" x14ac:dyDescent="0.3">
      <c r="A860" s="43"/>
    </row>
    <row r="861" spans="1:2" ht="13" x14ac:dyDescent="0.3">
      <c r="A861" s="43"/>
    </row>
    <row r="862" spans="1:2" ht="13" x14ac:dyDescent="0.3">
      <c r="A862" s="43"/>
      <c r="B862" s="44"/>
    </row>
    <row r="863" spans="1:2" ht="13" x14ac:dyDescent="0.3">
      <c r="A863" s="43"/>
      <c r="B863" s="44"/>
    </row>
    <row r="877" spans="1:2" ht="13" x14ac:dyDescent="0.3">
      <c r="A877" s="43"/>
      <c r="B877" s="44"/>
    </row>
    <row r="878" spans="1:2" ht="13" x14ac:dyDescent="0.3">
      <c r="A878" s="43"/>
    </row>
    <row r="879" spans="1:2" ht="13" x14ac:dyDescent="0.3">
      <c r="A879" s="43"/>
    </row>
    <row r="880" spans="1:2" ht="13" x14ac:dyDescent="0.3">
      <c r="A880" s="43"/>
      <c r="B880" s="44"/>
    </row>
    <row r="881" spans="1:2" ht="13" x14ac:dyDescent="0.3">
      <c r="A881" s="43"/>
      <c r="B881" s="44"/>
    </row>
    <row r="942" spans="1:2" ht="13" x14ac:dyDescent="0.3">
      <c r="A942" s="43"/>
      <c r="B942" s="44"/>
    </row>
    <row r="943" spans="1:2" ht="13" x14ac:dyDescent="0.3">
      <c r="A943" s="43"/>
    </row>
    <row r="944" spans="1:2" ht="13" x14ac:dyDescent="0.3">
      <c r="A944" s="43"/>
    </row>
    <row r="945" spans="1:2" ht="13" x14ac:dyDescent="0.3">
      <c r="A945" s="43"/>
      <c r="B945" s="44"/>
    </row>
    <row r="946" spans="1:2" ht="13" x14ac:dyDescent="0.3">
      <c r="A946" s="43"/>
      <c r="B946" s="44"/>
    </row>
    <row r="959" spans="1:2" ht="13" x14ac:dyDescent="0.3">
      <c r="A959" s="43"/>
      <c r="B959" s="44"/>
    </row>
    <row r="960" spans="1:2" ht="13" x14ac:dyDescent="0.3">
      <c r="A960" s="43"/>
    </row>
    <row r="961" spans="1:2" ht="13" x14ac:dyDescent="0.3">
      <c r="A961" s="43"/>
    </row>
    <row r="962" spans="1:2" ht="13" x14ac:dyDescent="0.3">
      <c r="A962" s="43"/>
      <c r="B962" s="44"/>
    </row>
    <row r="963" spans="1:2" ht="13" x14ac:dyDescent="0.3">
      <c r="A963" s="43"/>
      <c r="B963" s="44"/>
    </row>
    <row r="1003" spans="1:2" ht="13" x14ac:dyDescent="0.3">
      <c r="A1003" s="43"/>
      <c r="B1003" s="44"/>
    </row>
    <row r="1004" spans="1:2" ht="13" x14ac:dyDescent="0.3">
      <c r="A1004" s="43"/>
    </row>
    <row r="1005" spans="1:2" ht="13" x14ac:dyDescent="0.3">
      <c r="A1005" s="43"/>
    </row>
    <row r="1006" spans="1:2" ht="13" x14ac:dyDescent="0.3">
      <c r="A1006" s="43"/>
      <c r="B1006" s="44"/>
    </row>
    <row r="1007" spans="1:2" ht="13" x14ac:dyDescent="0.3">
      <c r="A1007" s="43"/>
      <c r="B1007" s="44"/>
    </row>
    <row r="1014" spans="1:2" ht="13" x14ac:dyDescent="0.3">
      <c r="A1014" s="43"/>
      <c r="B1014" s="44"/>
    </row>
    <row r="1015" spans="1:2" ht="13" x14ac:dyDescent="0.3">
      <c r="A1015" s="43"/>
    </row>
    <row r="1016" spans="1:2" ht="13" x14ac:dyDescent="0.3">
      <c r="A1016" s="43"/>
      <c r="B1016" s="44"/>
    </row>
    <row r="1017" spans="1:2" ht="13" x14ac:dyDescent="0.3">
      <c r="A1017" s="43"/>
      <c r="B1017" s="44"/>
    </row>
    <row r="1018" spans="1:2" ht="13" x14ac:dyDescent="0.3">
      <c r="A1018" s="43"/>
      <c r="B1018" s="44"/>
    </row>
    <row r="1019" spans="1:2" ht="13" x14ac:dyDescent="0.3">
      <c r="A1019" s="43"/>
      <c r="B1019" s="44"/>
    </row>
    <row r="1020" spans="1:2" ht="13" x14ac:dyDescent="0.3">
      <c r="A1020" s="43"/>
      <c r="B1020" s="44"/>
    </row>
    <row r="1021" spans="1:2" x14ac:dyDescent="0.25">
      <c r="A1021" s="38"/>
      <c r="B1021" s="37"/>
    </row>
    <row r="1022" spans="1:2" x14ac:dyDescent="0.25">
      <c r="A1022" s="38"/>
      <c r="B1022" s="37"/>
    </row>
    <row r="1023" spans="1:2" x14ac:dyDescent="0.25">
      <c r="A1023" s="38"/>
      <c r="B1023" s="37"/>
    </row>
    <row r="1024" spans="1:2" x14ac:dyDescent="0.25">
      <c r="A1024" s="38"/>
      <c r="B1024" s="37"/>
    </row>
    <row r="1025" spans="1:2" x14ac:dyDescent="0.25">
      <c r="A1025" s="38"/>
      <c r="B1025" s="37"/>
    </row>
    <row r="1026" spans="1:2" x14ac:dyDescent="0.25">
      <c r="A1026" s="38"/>
      <c r="B1026" s="37"/>
    </row>
    <row r="1027" spans="1:2" x14ac:dyDescent="0.25">
      <c r="A1027" s="38"/>
      <c r="B1027" s="37"/>
    </row>
    <row r="1028" spans="1:2" x14ac:dyDescent="0.25">
      <c r="A1028" s="38"/>
      <c r="B1028" s="37"/>
    </row>
    <row r="1029" spans="1:2" x14ac:dyDescent="0.25">
      <c r="A1029" s="38"/>
      <c r="B1029" s="37"/>
    </row>
    <row r="1030" spans="1:2" x14ac:dyDescent="0.25">
      <c r="A1030" s="38"/>
      <c r="B1030" s="37"/>
    </row>
    <row r="1031" spans="1:2" x14ac:dyDescent="0.25">
      <c r="A1031" s="38"/>
      <c r="B1031" s="37"/>
    </row>
    <row r="1032" spans="1:2" x14ac:dyDescent="0.25">
      <c r="A1032" s="38"/>
      <c r="B1032" s="37"/>
    </row>
    <row r="1033" spans="1:2" x14ac:dyDescent="0.25">
      <c r="A1033" s="38"/>
      <c r="B1033" s="37"/>
    </row>
    <row r="1034" spans="1:2" x14ac:dyDescent="0.25">
      <c r="A1034" s="38"/>
      <c r="B1034" s="37"/>
    </row>
    <row r="1035" spans="1:2" x14ac:dyDescent="0.25">
      <c r="A1035" s="38"/>
      <c r="B1035" s="37"/>
    </row>
    <row r="1036" spans="1:2" x14ac:dyDescent="0.25">
      <c r="A1036" s="38"/>
      <c r="B1036" s="37"/>
    </row>
    <row r="1037" spans="1:2" x14ac:dyDescent="0.25">
      <c r="A1037" s="38"/>
      <c r="B1037" s="37"/>
    </row>
    <row r="1038" spans="1:2" x14ac:dyDescent="0.25">
      <c r="A1038" s="38"/>
      <c r="B1038" s="37"/>
    </row>
    <row r="1039" spans="1:2" x14ac:dyDescent="0.25">
      <c r="A1039" s="38"/>
      <c r="B1039" s="37"/>
    </row>
    <row r="1040" spans="1:2" x14ac:dyDescent="0.25">
      <c r="A1040" s="38"/>
      <c r="B1040" s="37"/>
    </row>
    <row r="1041" spans="1:2" x14ac:dyDescent="0.25">
      <c r="A1041" s="38"/>
      <c r="B1041" s="37"/>
    </row>
    <row r="1042" spans="1:2" ht="13" x14ac:dyDescent="0.3">
      <c r="A1042" s="43"/>
      <c r="B1042" s="44"/>
    </row>
    <row r="1043" spans="1:2" ht="13" x14ac:dyDescent="0.3">
      <c r="A1043" s="43"/>
    </row>
    <row r="1044" spans="1:2" ht="13" x14ac:dyDescent="0.3">
      <c r="A1044" s="43"/>
    </row>
    <row r="1045" spans="1:2" ht="13" x14ac:dyDescent="0.3">
      <c r="A1045" s="43"/>
    </row>
    <row r="1073" spans="1:2" x14ac:dyDescent="0.25">
      <c r="A1073" s="38"/>
      <c r="B1073" s="37"/>
    </row>
    <row r="1074" spans="1:2" x14ac:dyDescent="0.25">
      <c r="A1074" s="38"/>
      <c r="B1074" s="37"/>
    </row>
    <row r="1075" spans="1:2" x14ac:dyDescent="0.25">
      <c r="A1075" s="38"/>
      <c r="B1075" s="37"/>
    </row>
  </sheetData>
  <mergeCells count="1">
    <mergeCell ref="B2:E2"/>
  </mergeCells>
  <printOptions gridLines="1"/>
  <pageMargins left="0.78740157480314965" right="0.74803149606299213" top="0.98425196850393704" bottom="0.98425196850393704" header="0.59055118110236227" footer="0.59055118110236227"/>
  <pageSetup paperSize="9" scale="92" fitToHeight="11" orientation="portrait" r:id="rId1"/>
  <headerFooter alignWithMargins="0">
    <oddHeader>&amp;L
              Opis postavke                                        Enota         Količina             Cena/enoto        Skupaj</oddHeader>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F8D40-6F8A-4DBB-BD87-F42BFC5BB4BD}">
  <dimension ref="A1:G622"/>
  <sheetViews>
    <sheetView topLeftCell="A127" zoomScaleNormal="100" zoomScaleSheetLayoutView="100" workbookViewId="0">
      <selection activeCell="E119" sqref="E119"/>
    </sheetView>
  </sheetViews>
  <sheetFormatPr defaultColWidth="9.1796875" defaultRowHeight="12.5" x14ac:dyDescent="0.25"/>
  <cols>
    <col min="1" max="1" width="6.1796875" style="36" customWidth="1"/>
    <col min="2" max="2" width="34.54296875" style="35" customWidth="1"/>
    <col min="3" max="3" width="9.1796875" style="35"/>
    <col min="4" max="5" width="13.26953125" style="34" customWidth="1"/>
    <col min="6" max="6" width="13.7265625" style="34" customWidth="1"/>
    <col min="7" max="16384" width="9.1796875" style="33"/>
  </cols>
  <sheetData>
    <row r="1" spans="1:7" ht="13" x14ac:dyDescent="0.3">
      <c r="B1" s="44" t="s">
        <v>1117</v>
      </c>
      <c r="G1" s="60"/>
    </row>
    <row r="2" spans="1:7" ht="13" x14ac:dyDescent="0.3">
      <c r="B2" s="163" t="s">
        <v>457</v>
      </c>
      <c r="C2" s="164"/>
      <c r="D2" s="164"/>
      <c r="E2" s="164"/>
      <c r="G2" s="60"/>
    </row>
    <row r="3" spans="1:7" ht="13" x14ac:dyDescent="0.3">
      <c r="B3" s="44"/>
    </row>
    <row r="4" spans="1:7" ht="13" x14ac:dyDescent="0.3">
      <c r="B4" s="63" t="s">
        <v>476</v>
      </c>
    </row>
    <row r="5" spans="1:7" ht="13" x14ac:dyDescent="0.3">
      <c r="B5" s="44"/>
    </row>
    <row r="6" spans="1:7" x14ac:dyDescent="0.25">
      <c r="A6" s="36" t="s">
        <v>454</v>
      </c>
      <c r="B6" s="35" t="s">
        <v>453</v>
      </c>
      <c r="D6" s="65"/>
    </row>
    <row r="7" spans="1:7" ht="13" x14ac:dyDescent="0.3">
      <c r="B7" s="69" t="s">
        <v>452</v>
      </c>
      <c r="D7" s="65"/>
    </row>
    <row r="8" spans="1:7" ht="13" x14ac:dyDescent="0.3">
      <c r="B8" s="69" t="s">
        <v>451</v>
      </c>
    </row>
    <row r="9" spans="1:7" ht="13" x14ac:dyDescent="0.3">
      <c r="B9" s="69" t="s">
        <v>1138</v>
      </c>
    </row>
    <row r="10" spans="1:7" ht="13" x14ac:dyDescent="0.3">
      <c r="A10" s="43"/>
      <c r="B10" s="69"/>
    </row>
    <row r="11" spans="1:7" ht="13" x14ac:dyDescent="0.3">
      <c r="B11" s="69" t="s">
        <v>450</v>
      </c>
      <c r="D11" s="65"/>
    </row>
    <row r="12" spans="1:7" ht="13" x14ac:dyDescent="0.3">
      <c r="B12" s="69" t="s">
        <v>449</v>
      </c>
    </row>
    <row r="13" spans="1:7" ht="13" x14ac:dyDescent="0.3">
      <c r="B13" s="69" t="s">
        <v>448</v>
      </c>
    </row>
    <row r="14" spans="1:7" ht="13" x14ac:dyDescent="0.3">
      <c r="B14" s="69" t="s">
        <v>447</v>
      </c>
    </row>
    <row r="15" spans="1:7" ht="13" x14ac:dyDescent="0.25">
      <c r="A15" s="77"/>
      <c r="B15" s="78"/>
      <c r="C15" s="82" t="s">
        <v>743</v>
      </c>
      <c r="D15" s="82" t="s">
        <v>742</v>
      </c>
      <c r="E15" s="82" t="s">
        <v>741</v>
      </c>
      <c r="F15" s="82" t="s">
        <v>1118</v>
      </c>
    </row>
    <row r="16" spans="1:7" ht="13" x14ac:dyDescent="0.3">
      <c r="A16" s="83" t="s">
        <v>446</v>
      </c>
      <c r="B16" s="84" t="s">
        <v>356</v>
      </c>
      <c r="C16" s="85"/>
      <c r="D16" s="87"/>
      <c r="E16" s="87"/>
      <c r="F16" s="87"/>
    </row>
    <row r="17" spans="1:7" ht="13" x14ac:dyDescent="0.3">
      <c r="A17" s="83"/>
      <c r="B17" s="84"/>
      <c r="C17" s="85"/>
      <c r="D17" s="87"/>
      <c r="E17" s="87"/>
      <c r="F17" s="87"/>
    </row>
    <row r="18" spans="1:7" x14ac:dyDescent="0.25">
      <c r="A18" s="88"/>
      <c r="B18" s="85" t="s">
        <v>348</v>
      </c>
      <c r="C18" s="85"/>
      <c r="D18" s="86"/>
      <c r="E18" s="87"/>
      <c r="F18" s="87"/>
    </row>
    <row r="19" spans="1:7" x14ac:dyDescent="0.25">
      <c r="A19" s="88" t="s">
        <v>443</v>
      </c>
      <c r="B19" s="85" t="s">
        <v>346</v>
      </c>
      <c r="C19" s="85"/>
      <c r="D19" s="86"/>
      <c r="E19" s="87"/>
      <c r="F19" s="87"/>
    </row>
    <row r="20" spans="1:7" x14ac:dyDescent="0.25">
      <c r="A20" s="88"/>
      <c r="B20" s="85" t="s">
        <v>345</v>
      </c>
      <c r="C20" s="85"/>
      <c r="D20" s="86"/>
      <c r="E20" s="87"/>
      <c r="F20" s="87"/>
      <c r="G20" s="60"/>
    </row>
    <row r="21" spans="1:7" x14ac:dyDescent="0.25">
      <c r="A21" s="88"/>
      <c r="B21" s="89" t="s">
        <v>327</v>
      </c>
      <c r="C21" s="85" t="s">
        <v>240</v>
      </c>
      <c r="D21" s="87">
        <v>5750</v>
      </c>
      <c r="E21" s="87"/>
      <c r="F21" s="87">
        <f>D21*E21</f>
        <v>0</v>
      </c>
      <c r="G21" s="34"/>
    </row>
    <row r="22" spans="1:7" x14ac:dyDescent="0.25">
      <c r="A22" s="88"/>
      <c r="B22" s="89"/>
      <c r="C22" s="85"/>
      <c r="D22" s="87"/>
      <c r="E22" s="87"/>
      <c r="F22" s="87"/>
      <c r="G22" s="34"/>
    </row>
    <row r="23" spans="1:7" x14ac:dyDescent="0.25">
      <c r="A23" s="88"/>
      <c r="B23" s="85" t="s">
        <v>9</v>
      </c>
      <c r="C23" s="85"/>
      <c r="D23" s="87"/>
      <c r="E23" s="87"/>
      <c r="F23" s="87"/>
    </row>
    <row r="24" spans="1:7" x14ac:dyDescent="0.25">
      <c r="A24" s="88" t="s">
        <v>441</v>
      </c>
      <c r="B24" s="85" t="s">
        <v>311</v>
      </c>
      <c r="C24" s="85"/>
      <c r="D24" s="87"/>
      <c r="E24" s="87"/>
      <c r="F24" s="87"/>
    </row>
    <row r="25" spans="1:7" x14ac:dyDescent="0.25">
      <c r="A25" s="88"/>
      <c r="B25" s="85" t="s">
        <v>310</v>
      </c>
      <c r="C25" s="85" t="s">
        <v>240</v>
      </c>
      <c r="D25" s="87">
        <v>10695</v>
      </c>
      <c r="E25" s="87"/>
      <c r="F25" s="87">
        <f>D25*E25</f>
        <v>0</v>
      </c>
    </row>
    <row r="26" spans="1:7" x14ac:dyDescent="0.25">
      <c r="A26" s="88"/>
      <c r="B26" s="85"/>
      <c r="C26" s="85"/>
      <c r="D26" s="87"/>
      <c r="E26" s="87"/>
      <c r="F26" s="87"/>
    </row>
    <row r="27" spans="1:7" x14ac:dyDescent="0.25">
      <c r="A27" s="88"/>
      <c r="B27" s="85" t="s">
        <v>306</v>
      </c>
      <c r="C27" s="85"/>
      <c r="D27" s="86"/>
      <c r="E27" s="87"/>
      <c r="F27" s="87"/>
    </row>
    <row r="28" spans="1:7" x14ac:dyDescent="0.25">
      <c r="A28" s="88" t="s">
        <v>438</v>
      </c>
      <c r="B28" s="85" t="s">
        <v>304</v>
      </c>
      <c r="C28" s="85"/>
      <c r="D28" s="86"/>
      <c r="E28" s="87"/>
      <c r="F28" s="87"/>
    </row>
    <row r="29" spans="1:7" x14ac:dyDescent="0.25">
      <c r="A29" s="88"/>
      <c r="B29" s="85" t="s">
        <v>475</v>
      </c>
      <c r="C29" s="85"/>
      <c r="D29" s="86"/>
      <c r="E29" s="87"/>
      <c r="F29" s="87"/>
    </row>
    <row r="30" spans="1:7" x14ac:dyDescent="0.25">
      <c r="A30" s="88"/>
      <c r="B30" s="85" t="s">
        <v>307</v>
      </c>
      <c r="C30" s="85" t="s">
        <v>240</v>
      </c>
      <c r="D30" s="87">
        <v>4306</v>
      </c>
      <c r="E30" s="87"/>
      <c r="F30" s="87">
        <f>D30*E30</f>
        <v>0</v>
      </c>
    </row>
    <row r="31" spans="1:7" ht="13" x14ac:dyDescent="0.3">
      <c r="A31" s="83"/>
      <c r="B31" s="84"/>
      <c r="C31" s="85"/>
      <c r="D31" s="87"/>
      <c r="E31" s="87"/>
      <c r="F31" s="87"/>
    </row>
    <row r="32" spans="1:7" ht="13" x14ac:dyDescent="0.3">
      <c r="A32" s="83"/>
      <c r="B32" s="90" t="s">
        <v>285</v>
      </c>
      <c r="C32" s="90"/>
      <c r="D32" s="91"/>
      <c r="E32" s="91"/>
      <c r="F32" s="91">
        <f>SUM(F16:F31)</f>
        <v>0</v>
      </c>
    </row>
    <row r="33" spans="1:6" ht="13" x14ac:dyDescent="0.3">
      <c r="A33" s="83"/>
      <c r="B33" s="85"/>
      <c r="C33" s="85"/>
      <c r="D33" s="87"/>
      <c r="E33" s="87"/>
      <c r="F33" s="87"/>
    </row>
    <row r="34" spans="1:6" ht="13" x14ac:dyDescent="0.3">
      <c r="A34" s="83" t="s">
        <v>357</v>
      </c>
      <c r="B34" s="84" t="s">
        <v>283</v>
      </c>
      <c r="C34" s="85"/>
      <c r="D34" s="87"/>
      <c r="E34" s="87"/>
      <c r="F34" s="87"/>
    </row>
    <row r="35" spans="1:6" ht="13" x14ac:dyDescent="0.3">
      <c r="A35" s="83"/>
      <c r="B35" s="84"/>
      <c r="C35" s="85"/>
      <c r="D35" s="87"/>
      <c r="E35" s="87"/>
      <c r="F35" s="87"/>
    </row>
    <row r="36" spans="1:6" x14ac:dyDescent="0.25">
      <c r="A36" s="88"/>
      <c r="B36" s="85" t="s">
        <v>282</v>
      </c>
      <c r="C36" s="85"/>
      <c r="D36" s="86"/>
      <c r="E36" s="87"/>
      <c r="F36" s="87"/>
    </row>
    <row r="37" spans="1:6" x14ac:dyDescent="0.25">
      <c r="A37" s="88" t="s">
        <v>354</v>
      </c>
      <c r="B37" s="85" t="s">
        <v>280</v>
      </c>
      <c r="C37" s="85"/>
      <c r="D37" s="86"/>
      <c r="E37" s="87"/>
      <c r="F37" s="87"/>
    </row>
    <row r="38" spans="1:6" x14ac:dyDescent="0.25">
      <c r="A38" s="88"/>
      <c r="B38" s="85" t="s">
        <v>279</v>
      </c>
      <c r="C38" s="85"/>
      <c r="D38" s="86"/>
      <c r="E38" s="87"/>
      <c r="F38" s="87"/>
    </row>
    <row r="39" spans="1:6" x14ac:dyDescent="0.25">
      <c r="A39" s="88"/>
      <c r="B39" s="85" t="s">
        <v>474</v>
      </c>
      <c r="C39" s="85" t="s">
        <v>240</v>
      </c>
      <c r="D39" s="87">
        <v>3483</v>
      </c>
      <c r="E39" s="87"/>
      <c r="F39" s="87">
        <f>D39*E39</f>
        <v>0</v>
      </c>
    </row>
    <row r="40" spans="1:6" x14ac:dyDescent="0.25">
      <c r="A40" s="88"/>
      <c r="B40" s="85"/>
      <c r="C40" s="85"/>
      <c r="D40" s="87"/>
      <c r="E40" s="87"/>
      <c r="F40" s="87"/>
    </row>
    <row r="41" spans="1:6" x14ac:dyDescent="0.25">
      <c r="A41" s="88"/>
      <c r="B41" s="85" t="s">
        <v>473</v>
      </c>
      <c r="C41" s="85"/>
      <c r="D41" s="87"/>
      <c r="E41" s="87"/>
      <c r="F41" s="87"/>
    </row>
    <row r="42" spans="1:6" x14ac:dyDescent="0.25">
      <c r="A42" s="88" t="s">
        <v>351</v>
      </c>
      <c r="B42" s="85" t="s">
        <v>272</v>
      </c>
      <c r="C42" s="85"/>
      <c r="D42" s="87"/>
      <c r="E42" s="87"/>
      <c r="F42" s="87"/>
    </row>
    <row r="43" spans="1:6" x14ac:dyDescent="0.25">
      <c r="A43" s="88"/>
      <c r="B43" s="85" t="s">
        <v>472</v>
      </c>
      <c r="C43" s="85"/>
      <c r="D43" s="87"/>
      <c r="E43" s="87"/>
      <c r="F43" s="87"/>
    </row>
    <row r="44" spans="1:6" x14ac:dyDescent="0.25">
      <c r="A44" s="88"/>
      <c r="B44" s="85" t="s">
        <v>471</v>
      </c>
      <c r="C44" s="85" t="s">
        <v>54</v>
      </c>
      <c r="D44" s="87">
        <v>7115</v>
      </c>
      <c r="E44" s="87"/>
      <c r="F44" s="87">
        <f>D44*E44</f>
        <v>0</v>
      </c>
    </row>
    <row r="45" spans="1:6" x14ac:dyDescent="0.25">
      <c r="A45" s="88"/>
      <c r="B45" s="85"/>
      <c r="C45" s="85"/>
      <c r="D45" s="87"/>
      <c r="E45" s="87"/>
      <c r="F45" s="87"/>
    </row>
    <row r="46" spans="1:6" x14ac:dyDescent="0.25">
      <c r="A46" s="88"/>
      <c r="B46" s="85" t="s">
        <v>247</v>
      </c>
      <c r="C46" s="85"/>
      <c r="D46" s="87"/>
      <c r="E46" s="87"/>
      <c r="F46" s="87"/>
    </row>
    <row r="47" spans="1:6" x14ac:dyDescent="0.25">
      <c r="A47" s="88" t="s">
        <v>347</v>
      </c>
      <c r="B47" s="85" t="s">
        <v>242</v>
      </c>
      <c r="C47" s="85"/>
      <c r="D47" s="87"/>
      <c r="E47" s="87"/>
      <c r="F47" s="87"/>
    </row>
    <row r="48" spans="1:6" x14ac:dyDescent="0.25">
      <c r="A48" s="88"/>
      <c r="B48" s="85" t="s">
        <v>245</v>
      </c>
      <c r="C48" s="85" t="s">
        <v>240</v>
      </c>
      <c r="D48" s="87">
        <v>250</v>
      </c>
      <c r="E48" s="87"/>
      <c r="F48" s="87">
        <f>D48*E48</f>
        <v>0</v>
      </c>
    </row>
    <row r="49" spans="1:6" x14ac:dyDescent="0.25">
      <c r="A49" s="88"/>
      <c r="B49" s="85"/>
      <c r="C49" s="85"/>
      <c r="D49" s="87"/>
      <c r="E49" s="87"/>
      <c r="F49" s="87"/>
    </row>
    <row r="50" spans="1:6" ht="13" x14ac:dyDescent="0.3">
      <c r="A50" s="83"/>
      <c r="B50" s="90" t="s">
        <v>232</v>
      </c>
      <c r="C50" s="90"/>
      <c r="D50" s="91"/>
      <c r="E50" s="91"/>
      <c r="F50" s="91">
        <f>SUM(F34:F49)</f>
        <v>0</v>
      </c>
    </row>
    <row r="51" spans="1:6" ht="13" x14ac:dyDescent="0.3">
      <c r="A51" s="83"/>
      <c r="B51" s="85"/>
      <c r="C51" s="85"/>
      <c r="D51" s="87"/>
      <c r="E51" s="87"/>
      <c r="F51" s="87"/>
    </row>
    <row r="52" spans="1:6" ht="13" x14ac:dyDescent="0.3">
      <c r="A52" s="83"/>
      <c r="B52" s="85"/>
      <c r="C52" s="85"/>
      <c r="D52" s="87"/>
      <c r="E52" s="87"/>
      <c r="F52" s="87"/>
    </row>
    <row r="53" spans="1:6" ht="13" x14ac:dyDescent="0.3">
      <c r="A53" s="83"/>
      <c r="B53" s="85"/>
      <c r="C53" s="85"/>
      <c r="D53" s="87"/>
      <c r="E53" s="87"/>
      <c r="F53" s="87"/>
    </row>
    <row r="54" spans="1:6" ht="13" x14ac:dyDescent="0.3">
      <c r="A54" s="83"/>
      <c r="B54" s="85"/>
      <c r="C54" s="85"/>
      <c r="D54" s="87"/>
      <c r="E54" s="87"/>
      <c r="F54" s="87"/>
    </row>
    <row r="55" spans="1:6" ht="13" x14ac:dyDescent="0.3">
      <c r="A55" s="83"/>
      <c r="B55" s="85"/>
      <c r="C55" s="85"/>
      <c r="D55" s="87"/>
      <c r="E55" s="87"/>
      <c r="F55" s="87"/>
    </row>
    <row r="56" spans="1:6" ht="13" x14ac:dyDescent="0.3">
      <c r="A56" s="83"/>
      <c r="B56" s="85"/>
      <c r="C56" s="85"/>
      <c r="D56" s="87"/>
      <c r="E56" s="87"/>
      <c r="F56" s="87"/>
    </row>
    <row r="57" spans="1:6" ht="13" x14ac:dyDescent="0.3">
      <c r="A57" s="83" t="s">
        <v>284</v>
      </c>
      <c r="B57" s="84" t="s">
        <v>470</v>
      </c>
      <c r="C57" s="85"/>
      <c r="D57" s="87"/>
      <c r="E57" s="87"/>
      <c r="F57" s="87"/>
    </row>
    <row r="58" spans="1:6" ht="13" x14ac:dyDescent="0.3">
      <c r="A58" s="83"/>
      <c r="B58" s="84"/>
      <c r="C58" s="85"/>
      <c r="D58" s="87"/>
      <c r="E58" s="87"/>
      <c r="F58" s="87"/>
    </row>
    <row r="59" spans="1:6" ht="13" x14ac:dyDescent="0.3">
      <c r="A59" s="83"/>
      <c r="B59" s="85" t="s">
        <v>9</v>
      </c>
      <c r="C59" s="85"/>
      <c r="D59" s="86"/>
      <c r="E59" s="87"/>
      <c r="F59" s="87"/>
    </row>
    <row r="60" spans="1:6" x14ac:dyDescent="0.25">
      <c r="A60" s="88" t="s">
        <v>281</v>
      </c>
      <c r="B60" s="85" t="s">
        <v>469</v>
      </c>
      <c r="C60" s="85"/>
      <c r="D60" s="86"/>
      <c r="E60" s="87"/>
      <c r="F60" s="87"/>
    </row>
    <row r="61" spans="1:6" x14ac:dyDescent="0.25">
      <c r="A61" s="88"/>
      <c r="B61" s="85" t="s">
        <v>468</v>
      </c>
      <c r="C61" s="85"/>
      <c r="D61" s="86"/>
      <c r="E61" s="87"/>
      <c r="F61" s="87"/>
    </row>
    <row r="62" spans="1:6" x14ac:dyDescent="0.25">
      <c r="A62" s="88"/>
      <c r="B62" s="85" t="s">
        <v>467</v>
      </c>
      <c r="C62" s="85" t="s">
        <v>38</v>
      </c>
      <c r="D62" s="87">
        <v>460</v>
      </c>
      <c r="E62" s="87"/>
      <c r="F62" s="87">
        <f>D62*E62</f>
        <v>0</v>
      </c>
    </row>
    <row r="63" spans="1:6" ht="13" x14ac:dyDescent="0.3">
      <c r="A63" s="83"/>
      <c r="B63" s="84"/>
      <c r="C63" s="85"/>
      <c r="D63" s="87"/>
      <c r="E63" s="87"/>
      <c r="F63" s="87"/>
    </row>
    <row r="64" spans="1:6" ht="13" x14ac:dyDescent="0.3">
      <c r="A64" s="83"/>
      <c r="B64" s="90" t="s">
        <v>466</v>
      </c>
      <c r="C64" s="90"/>
      <c r="D64" s="91"/>
      <c r="E64" s="91"/>
      <c r="F64" s="91">
        <f>SUM(F57:F63)</f>
        <v>0</v>
      </c>
    </row>
    <row r="65" spans="1:6" ht="13" x14ac:dyDescent="0.3">
      <c r="A65" s="83"/>
      <c r="B65" s="85"/>
      <c r="C65" s="85"/>
      <c r="D65" s="87"/>
      <c r="E65" s="87"/>
      <c r="F65" s="87"/>
    </row>
    <row r="66" spans="1:6" ht="13" x14ac:dyDescent="0.3">
      <c r="A66" s="83"/>
      <c r="B66" s="85"/>
      <c r="C66" s="85"/>
      <c r="D66" s="87"/>
      <c r="E66" s="87"/>
      <c r="F66" s="87"/>
    </row>
    <row r="67" spans="1:6" ht="13" x14ac:dyDescent="0.3">
      <c r="A67" s="83" t="s">
        <v>231</v>
      </c>
      <c r="B67" s="84" t="s">
        <v>132</v>
      </c>
      <c r="C67" s="85"/>
      <c r="D67" s="87"/>
      <c r="E67" s="87"/>
      <c r="F67" s="87"/>
    </row>
    <row r="68" spans="1:6" ht="13" x14ac:dyDescent="0.3">
      <c r="A68" s="83"/>
      <c r="B68" s="84"/>
      <c r="C68" s="85"/>
      <c r="D68" s="87"/>
      <c r="E68" s="87"/>
      <c r="F68" s="87"/>
    </row>
    <row r="69" spans="1:6" x14ac:dyDescent="0.25">
      <c r="A69" s="88"/>
      <c r="B69" s="85" t="s">
        <v>127</v>
      </c>
      <c r="C69" s="85"/>
      <c r="D69" s="87"/>
      <c r="E69" s="87"/>
      <c r="F69" s="87"/>
    </row>
    <row r="70" spans="1:6" x14ac:dyDescent="0.25">
      <c r="A70" s="88" t="s">
        <v>228</v>
      </c>
      <c r="B70" s="85" t="s">
        <v>125</v>
      </c>
      <c r="C70" s="85"/>
      <c r="D70" s="87"/>
      <c r="E70" s="87"/>
      <c r="F70" s="87"/>
    </row>
    <row r="71" spans="1:6" x14ac:dyDescent="0.25">
      <c r="A71" s="88"/>
      <c r="B71" s="85" t="s">
        <v>124</v>
      </c>
      <c r="C71" s="85"/>
      <c r="D71" s="87"/>
      <c r="E71" s="87"/>
      <c r="F71" s="87"/>
    </row>
    <row r="72" spans="1:6" x14ac:dyDescent="0.25">
      <c r="A72" s="88"/>
      <c r="B72" s="85" t="s">
        <v>123</v>
      </c>
      <c r="C72" s="85" t="s">
        <v>7</v>
      </c>
      <c r="D72" s="87">
        <v>6</v>
      </c>
      <c r="E72" s="87"/>
      <c r="F72" s="87">
        <f>D72*E72</f>
        <v>0</v>
      </c>
    </row>
    <row r="73" spans="1:6" x14ac:dyDescent="0.25">
      <c r="A73" s="88"/>
      <c r="B73" s="85"/>
      <c r="C73" s="85"/>
      <c r="D73" s="87"/>
      <c r="E73" s="87"/>
      <c r="F73" s="87"/>
    </row>
    <row r="74" spans="1:6" x14ac:dyDescent="0.25">
      <c r="A74" s="88"/>
      <c r="B74" s="85" t="s">
        <v>465</v>
      </c>
      <c r="C74" s="85"/>
      <c r="D74" s="87"/>
      <c r="E74" s="87"/>
      <c r="F74" s="87"/>
    </row>
    <row r="75" spans="1:6" x14ac:dyDescent="0.25">
      <c r="A75" s="88" t="s">
        <v>223</v>
      </c>
      <c r="B75" s="85" t="s">
        <v>120</v>
      </c>
      <c r="C75" s="85"/>
      <c r="D75" s="87"/>
      <c r="E75" s="87"/>
      <c r="F75" s="87"/>
    </row>
    <row r="76" spans="1:6" x14ac:dyDescent="0.25">
      <c r="A76" s="88"/>
      <c r="B76" s="85" t="s">
        <v>119</v>
      </c>
      <c r="C76" s="85"/>
      <c r="D76" s="87"/>
      <c r="E76" s="87"/>
      <c r="F76" s="87"/>
    </row>
    <row r="77" spans="1:6" x14ac:dyDescent="0.25">
      <c r="A77" s="88"/>
      <c r="B77" s="85" t="s">
        <v>118</v>
      </c>
      <c r="C77" s="85"/>
      <c r="D77" s="87"/>
      <c r="E77" s="87"/>
      <c r="F77" s="87"/>
    </row>
    <row r="78" spans="1:6" x14ac:dyDescent="0.25">
      <c r="A78" s="88"/>
      <c r="B78" s="85" t="s">
        <v>464</v>
      </c>
      <c r="C78" s="85" t="s">
        <v>7</v>
      </c>
      <c r="D78" s="87">
        <v>6</v>
      </c>
      <c r="E78" s="87"/>
      <c r="F78" s="87">
        <f>D78*E78</f>
        <v>0</v>
      </c>
    </row>
    <row r="79" spans="1:6" x14ac:dyDescent="0.25">
      <c r="A79" s="88"/>
      <c r="B79" s="85"/>
      <c r="C79" s="85"/>
      <c r="D79" s="87"/>
      <c r="E79" s="87"/>
      <c r="F79" s="87"/>
    </row>
    <row r="80" spans="1:6" x14ac:dyDescent="0.25">
      <c r="A80" s="88"/>
      <c r="B80" s="85" t="s">
        <v>463</v>
      </c>
      <c r="C80" s="85"/>
      <c r="D80" s="87"/>
      <c r="E80" s="87"/>
      <c r="F80" s="87"/>
    </row>
    <row r="81" spans="1:6" x14ac:dyDescent="0.25">
      <c r="A81" s="88" t="s">
        <v>221</v>
      </c>
      <c r="B81" s="85" t="s">
        <v>109</v>
      </c>
      <c r="C81" s="85"/>
      <c r="D81" s="87"/>
      <c r="E81" s="87"/>
      <c r="F81" s="87"/>
    </row>
    <row r="82" spans="1:6" x14ac:dyDescent="0.25">
      <c r="A82" s="88"/>
      <c r="B82" s="85" t="s">
        <v>108</v>
      </c>
      <c r="C82" s="85"/>
      <c r="D82" s="87"/>
      <c r="E82" s="87"/>
      <c r="F82" s="87"/>
    </row>
    <row r="83" spans="1:6" x14ac:dyDescent="0.25">
      <c r="A83" s="88"/>
      <c r="B83" s="85" t="s">
        <v>107</v>
      </c>
      <c r="C83" s="85"/>
      <c r="D83" s="87"/>
      <c r="E83" s="87"/>
      <c r="F83" s="87"/>
    </row>
    <row r="84" spans="1:6" x14ac:dyDescent="0.25">
      <c r="A84" s="88"/>
      <c r="B84" s="85" t="s">
        <v>462</v>
      </c>
      <c r="C84" s="85"/>
      <c r="D84" s="87"/>
      <c r="E84" s="87"/>
      <c r="F84" s="87"/>
    </row>
    <row r="85" spans="1:6" x14ac:dyDescent="0.25">
      <c r="A85" s="88"/>
      <c r="B85" s="85" t="s">
        <v>105</v>
      </c>
      <c r="C85" s="85" t="s">
        <v>7</v>
      </c>
      <c r="D85" s="87">
        <v>6</v>
      </c>
      <c r="E85" s="87"/>
      <c r="F85" s="87">
        <f>D85*E85</f>
        <v>0</v>
      </c>
    </row>
    <row r="86" spans="1:6" x14ac:dyDescent="0.25">
      <c r="A86" s="88"/>
      <c r="B86" s="85"/>
      <c r="C86" s="85"/>
      <c r="D86" s="87"/>
      <c r="E86" s="87"/>
      <c r="F86" s="87"/>
    </row>
    <row r="87" spans="1:6" x14ac:dyDescent="0.25">
      <c r="A87" s="88"/>
      <c r="B87" s="85" t="s">
        <v>461</v>
      </c>
      <c r="C87" s="85"/>
      <c r="D87" s="87"/>
      <c r="E87" s="87"/>
      <c r="F87" s="87"/>
    </row>
    <row r="88" spans="1:6" x14ac:dyDescent="0.25">
      <c r="A88" s="88" t="s">
        <v>216</v>
      </c>
      <c r="B88" s="85" t="s">
        <v>83</v>
      </c>
      <c r="C88" s="85"/>
      <c r="D88" s="87"/>
      <c r="E88" s="87"/>
      <c r="F88" s="87"/>
    </row>
    <row r="89" spans="1:6" x14ac:dyDescent="0.25">
      <c r="A89" s="88"/>
      <c r="B89" s="85" t="s">
        <v>82</v>
      </c>
      <c r="C89" s="85"/>
      <c r="D89" s="87"/>
      <c r="E89" s="87"/>
      <c r="F89" s="87"/>
    </row>
    <row r="90" spans="1:6" x14ac:dyDescent="0.25">
      <c r="A90" s="88"/>
      <c r="B90" s="85" t="s">
        <v>81</v>
      </c>
      <c r="C90" s="85"/>
      <c r="D90" s="87"/>
      <c r="E90" s="87"/>
      <c r="F90" s="87"/>
    </row>
    <row r="91" spans="1:6" x14ac:dyDescent="0.25">
      <c r="A91" s="88"/>
      <c r="B91" s="85" t="s">
        <v>80</v>
      </c>
      <c r="C91" s="85"/>
      <c r="D91" s="87"/>
      <c r="E91" s="87"/>
      <c r="F91" s="87"/>
    </row>
    <row r="92" spans="1:6" x14ac:dyDescent="0.25">
      <c r="A92" s="88"/>
      <c r="B92" s="85" t="s">
        <v>79</v>
      </c>
      <c r="C92" s="85"/>
      <c r="D92" s="87"/>
      <c r="E92" s="87"/>
      <c r="F92" s="87"/>
    </row>
    <row r="93" spans="1:6" x14ac:dyDescent="0.25">
      <c r="A93" s="88"/>
      <c r="B93" s="85" t="s">
        <v>460</v>
      </c>
      <c r="C93" s="85" t="s">
        <v>38</v>
      </c>
      <c r="D93" s="87">
        <v>30</v>
      </c>
      <c r="E93" s="87"/>
      <c r="F93" s="87">
        <f>D93*E93</f>
        <v>0</v>
      </c>
    </row>
    <row r="94" spans="1:6" x14ac:dyDescent="0.25">
      <c r="A94" s="88"/>
      <c r="B94" s="85"/>
      <c r="C94" s="85"/>
      <c r="D94" s="87"/>
      <c r="E94" s="87"/>
      <c r="F94" s="87"/>
    </row>
    <row r="95" spans="1:6" x14ac:dyDescent="0.25">
      <c r="A95" s="88"/>
      <c r="B95" s="85" t="s">
        <v>74</v>
      </c>
      <c r="C95" s="85"/>
      <c r="D95" s="87"/>
      <c r="E95" s="87"/>
      <c r="F95" s="87"/>
    </row>
    <row r="96" spans="1:6" x14ac:dyDescent="0.25">
      <c r="A96" s="88" t="s">
        <v>209</v>
      </c>
      <c r="B96" s="85" t="s">
        <v>72</v>
      </c>
      <c r="C96" s="85"/>
      <c r="D96" s="87"/>
      <c r="E96" s="87"/>
      <c r="F96" s="87"/>
    </row>
    <row r="97" spans="1:6" x14ac:dyDescent="0.25">
      <c r="A97" s="88"/>
      <c r="B97" s="85" t="s">
        <v>71</v>
      </c>
      <c r="C97" s="85"/>
      <c r="D97" s="87"/>
      <c r="E97" s="87"/>
      <c r="F97" s="87"/>
    </row>
    <row r="98" spans="1:6" x14ac:dyDescent="0.25">
      <c r="A98" s="88"/>
      <c r="B98" s="85" t="s">
        <v>70</v>
      </c>
      <c r="C98" s="85"/>
      <c r="D98" s="87"/>
      <c r="E98" s="87"/>
      <c r="F98" s="87"/>
    </row>
    <row r="99" spans="1:6" x14ac:dyDescent="0.25">
      <c r="A99" s="88"/>
      <c r="B99" s="85" t="s">
        <v>69</v>
      </c>
      <c r="C99" s="85"/>
      <c r="D99" s="87"/>
      <c r="E99" s="87"/>
      <c r="F99" s="87"/>
    </row>
    <row r="100" spans="1:6" x14ac:dyDescent="0.25">
      <c r="A100" s="88"/>
      <c r="B100" s="85" t="s">
        <v>68</v>
      </c>
      <c r="C100" s="85"/>
      <c r="D100" s="87"/>
      <c r="E100" s="87"/>
      <c r="F100" s="87"/>
    </row>
    <row r="101" spans="1:6" x14ac:dyDescent="0.25">
      <c r="A101" s="88"/>
      <c r="B101" s="85" t="s">
        <v>67</v>
      </c>
      <c r="C101" s="85"/>
      <c r="D101" s="87"/>
      <c r="E101" s="87"/>
      <c r="F101" s="87"/>
    </row>
    <row r="102" spans="1:6" x14ac:dyDescent="0.25">
      <c r="A102" s="88"/>
      <c r="B102" s="85" t="s">
        <v>66</v>
      </c>
      <c r="C102" s="85" t="s">
        <v>54</v>
      </c>
      <c r="D102" s="87">
        <v>60</v>
      </c>
      <c r="E102" s="87"/>
      <c r="F102" s="87">
        <f>D102*E102</f>
        <v>0</v>
      </c>
    </row>
    <row r="103" spans="1:6" x14ac:dyDescent="0.25">
      <c r="A103" s="88"/>
      <c r="B103" s="85"/>
      <c r="C103" s="85"/>
      <c r="D103" s="87"/>
      <c r="E103" s="87"/>
      <c r="F103" s="87"/>
    </row>
    <row r="104" spans="1:6" x14ac:dyDescent="0.25">
      <c r="A104" s="88"/>
      <c r="B104" s="85" t="s">
        <v>9</v>
      </c>
      <c r="C104" s="85"/>
      <c r="D104" s="86"/>
      <c r="E104" s="87"/>
      <c r="F104" s="87"/>
    </row>
    <row r="105" spans="1:6" x14ac:dyDescent="0.25">
      <c r="A105" s="88" t="s">
        <v>205</v>
      </c>
      <c r="B105" s="85" t="s">
        <v>83</v>
      </c>
      <c r="C105" s="85"/>
      <c r="D105" s="86"/>
      <c r="E105" s="87"/>
      <c r="F105" s="87"/>
    </row>
    <row r="106" spans="1:6" x14ac:dyDescent="0.25">
      <c r="A106" s="88"/>
      <c r="B106" s="85" t="s">
        <v>82</v>
      </c>
      <c r="C106" s="85"/>
      <c r="D106" s="86"/>
      <c r="E106" s="87"/>
      <c r="F106" s="87"/>
    </row>
    <row r="107" spans="1:6" x14ac:dyDescent="0.25">
      <c r="A107" s="88"/>
      <c r="B107" s="85" t="s">
        <v>459</v>
      </c>
      <c r="C107" s="85"/>
      <c r="D107" s="86"/>
      <c r="E107" s="87"/>
      <c r="F107" s="87"/>
    </row>
    <row r="108" spans="1:6" x14ac:dyDescent="0.25">
      <c r="A108" s="88"/>
      <c r="B108" s="85" t="s">
        <v>80</v>
      </c>
      <c r="C108" s="85"/>
      <c r="D108" s="86"/>
      <c r="E108" s="87"/>
      <c r="F108" s="87"/>
    </row>
    <row r="109" spans="1:6" x14ac:dyDescent="0.25">
      <c r="A109" s="88"/>
      <c r="B109" s="85" t="s">
        <v>79</v>
      </c>
      <c r="C109" s="85"/>
      <c r="D109" s="86"/>
      <c r="E109" s="87"/>
      <c r="F109" s="87"/>
    </row>
    <row r="110" spans="1:6" x14ac:dyDescent="0.25">
      <c r="A110" s="88"/>
      <c r="B110" s="85" t="s">
        <v>458</v>
      </c>
      <c r="C110" s="85" t="s">
        <v>38</v>
      </c>
      <c r="D110" s="87">
        <v>80</v>
      </c>
      <c r="E110" s="87"/>
      <c r="F110" s="87">
        <f>D110*E110</f>
        <v>0</v>
      </c>
    </row>
    <row r="111" spans="1:6" x14ac:dyDescent="0.25">
      <c r="A111" s="88"/>
      <c r="B111" s="85"/>
      <c r="C111" s="85"/>
      <c r="D111" s="87"/>
      <c r="E111" s="87"/>
      <c r="F111" s="87"/>
    </row>
    <row r="112" spans="1:6" ht="62.5" x14ac:dyDescent="0.25">
      <c r="A112" s="88" t="s">
        <v>199</v>
      </c>
      <c r="B112" s="124" t="s">
        <v>1124</v>
      </c>
      <c r="C112" s="125" t="s">
        <v>1125</v>
      </c>
      <c r="D112" s="126">
        <v>1</v>
      </c>
      <c r="E112" s="87"/>
      <c r="F112" s="87">
        <f>+E112*D112</f>
        <v>0</v>
      </c>
    </row>
    <row r="113" spans="1:6" ht="13" x14ac:dyDescent="0.3">
      <c r="A113" s="83"/>
      <c r="B113" s="90" t="s">
        <v>33</v>
      </c>
      <c r="C113" s="90"/>
      <c r="D113" s="91"/>
      <c r="E113" s="91"/>
      <c r="F113" s="91">
        <f>SUM(F67:F112)</f>
        <v>0</v>
      </c>
    </row>
    <row r="114" spans="1:6" s="136" customFormat="1" ht="13" x14ac:dyDescent="0.3">
      <c r="A114" s="133"/>
      <c r="B114" s="134"/>
      <c r="C114" s="134"/>
      <c r="D114" s="135"/>
      <c r="E114" s="135"/>
      <c r="F114" s="135"/>
    </row>
    <row r="115" spans="1:6" ht="13" x14ac:dyDescent="0.3">
      <c r="A115" s="83"/>
      <c r="B115" s="85"/>
      <c r="C115" s="85"/>
      <c r="D115" s="87"/>
      <c r="E115" s="87"/>
      <c r="F115" s="87"/>
    </row>
    <row r="116" spans="1:6" ht="13" x14ac:dyDescent="0.3">
      <c r="A116" s="83" t="s">
        <v>133</v>
      </c>
      <c r="B116" s="84" t="s">
        <v>31</v>
      </c>
      <c r="C116" s="85"/>
      <c r="D116" s="87"/>
      <c r="E116" s="87"/>
      <c r="F116" s="87"/>
    </row>
    <row r="117" spans="1:6" ht="13" x14ac:dyDescent="0.3">
      <c r="A117" s="83"/>
      <c r="B117" s="84"/>
      <c r="C117" s="85"/>
      <c r="D117" s="87"/>
      <c r="E117" s="87"/>
      <c r="F117" s="87"/>
    </row>
    <row r="118" spans="1:6" x14ac:dyDescent="0.25">
      <c r="A118" s="88"/>
      <c r="B118" s="85" t="s">
        <v>30</v>
      </c>
      <c r="C118" s="85"/>
      <c r="D118" s="87"/>
      <c r="E118" s="87"/>
      <c r="F118" s="87"/>
    </row>
    <row r="119" spans="1:6" x14ac:dyDescent="0.25">
      <c r="A119" s="88" t="s">
        <v>131</v>
      </c>
      <c r="B119" s="85" t="s">
        <v>28</v>
      </c>
      <c r="C119" s="85" t="s">
        <v>24</v>
      </c>
      <c r="D119" s="87">
        <v>12</v>
      </c>
      <c r="E119" s="86">
        <v>55</v>
      </c>
      <c r="F119" s="86">
        <f>D119*E119</f>
        <v>660</v>
      </c>
    </row>
    <row r="120" spans="1:6" x14ac:dyDescent="0.25">
      <c r="A120" s="88"/>
      <c r="B120" s="85"/>
      <c r="C120" s="85"/>
      <c r="D120" s="87"/>
      <c r="E120" s="87"/>
      <c r="F120" s="87"/>
    </row>
    <row r="121" spans="1:6" x14ac:dyDescent="0.25">
      <c r="A121" s="88"/>
      <c r="B121" s="85" t="s">
        <v>27</v>
      </c>
      <c r="C121" s="85"/>
      <c r="D121" s="87"/>
      <c r="E121" s="87"/>
      <c r="F121" s="87"/>
    </row>
    <row r="122" spans="1:6" x14ac:dyDescent="0.25">
      <c r="A122" s="88" t="s">
        <v>126</v>
      </c>
      <c r="B122" s="85" t="s">
        <v>25</v>
      </c>
      <c r="C122" s="85" t="s">
        <v>24</v>
      </c>
      <c r="D122" s="87">
        <v>10</v>
      </c>
      <c r="E122" s="86">
        <v>55</v>
      </c>
      <c r="F122" s="86">
        <f>D122*E122</f>
        <v>550</v>
      </c>
    </row>
    <row r="123" spans="1:6" ht="13" x14ac:dyDescent="0.3">
      <c r="A123" s="83"/>
      <c r="B123" s="90" t="s">
        <v>6</v>
      </c>
      <c r="C123" s="90"/>
      <c r="D123" s="91"/>
      <c r="E123" s="91"/>
      <c r="F123" s="91">
        <f>SUM(F119:F122)</f>
        <v>1210</v>
      </c>
    </row>
    <row r="124" spans="1:6" s="136" customFormat="1" ht="13" x14ac:dyDescent="0.3">
      <c r="A124" s="133"/>
      <c r="B124" s="134"/>
      <c r="C124" s="134"/>
      <c r="D124" s="135"/>
      <c r="E124" s="135"/>
      <c r="F124" s="135"/>
    </row>
    <row r="125" spans="1:6" ht="13" x14ac:dyDescent="0.3">
      <c r="A125" s="83"/>
      <c r="B125" s="84" t="s">
        <v>5</v>
      </c>
      <c r="C125" s="85"/>
      <c r="D125" s="87"/>
      <c r="E125" s="87"/>
      <c r="F125" s="87"/>
    </row>
    <row r="126" spans="1:6" ht="13" x14ac:dyDescent="0.3">
      <c r="A126" s="83"/>
      <c r="B126" s="84"/>
      <c r="C126" s="85"/>
      <c r="D126" s="87"/>
      <c r="E126" s="87"/>
      <c r="F126" s="87"/>
    </row>
    <row r="127" spans="1:6" ht="13" x14ac:dyDescent="0.3">
      <c r="A127" s="83"/>
      <c r="B127" s="84"/>
      <c r="C127" s="85"/>
      <c r="D127" s="87"/>
      <c r="E127" s="87"/>
      <c r="F127" s="87"/>
    </row>
    <row r="128" spans="1:6" x14ac:dyDescent="0.25">
      <c r="A128" s="94" t="str">
        <f>A16</f>
        <v>1.00</v>
      </c>
      <c r="B128" s="95" t="str">
        <f>B16</f>
        <v>ZEMELJSKA DELA IN TEMELJENJE</v>
      </c>
      <c r="C128" s="85"/>
      <c r="D128" s="87"/>
      <c r="E128" s="87"/>
      <c r="F128" s="87">
        <f>F32</f>
        <v>0</v>
      </c>
    </row>
    <row r="129" spans="1:6" x14ac:dyDescent="0.25">
      <c r="A129" s="94"/>
      <c r="B129" s="95"/>
      <c r="C129" s="85"/>
      <c r="D129" s="87"/>
      <c r="E129" s="87"/>
      <c r="F129" s="87"/>
    </row>
    <row r="130" spans="1:6" x14ac:dyDescent="0.25">
      <c r="A130" s="94" t="str">
        <f>A34</f>
        <v>2.00</v>
      </c>
      <c r="B130" s="95" t="str">
        <f>B34</f>
        <v>VOZIŠČNE KONSTRUKCIJE</v>
      </c>
      <c r="C130" s="85"/>
      <c r="D130" s="87"/>
      <c r="E130" s="87"/>
      <c r="F130" s="87">
        <f>F50</f>
        <v>0</v>
      </c>
    </row>
    <row r="131" spans="1:6" x14ac:dyDescent="0.25">
      <c r="A131" s="94"/>
      <c r="B131" s="95"/>
      <c r="C131" s="85"/>
      <c r="D131" s="87"/>
      <c r="E131" s="87"/>
      <c r="F131" s="87"/>
    </row>
    <row r="132" spans="1:6" x14ac:dyDescent="0.25">
      <c r="A132" s="94" t="str">
        <f>A57</f>
        <v>3.00</v>
      </c>
      <c r="B132" s="95" t="str">
        <f>B57</f>
        <v>GRADBENA IN OBRTNIŠKA DELA</v>
      </c>
      <c r="C132" s="85"/>
      <c r="D132" s="87"/>
      <c r="E132" s="87"/>
      <c r="F132" s="87">
        <f>F64</f>
        <v>0</v>
      </c>
    </row>
    <row r="133" spans="1:6" x14ac:dyDescent="0.25">
      <c r="A133" s="94"/>
      <c r="B133" s="95"/>
      <c r="C133" s="85"/>
      <c r="D133" s="87"/>
      <c r="E133" s="87"/>
      <c r="F133" s="87"/>
    </row>
    <row r="134" spans="1:6" x14ac:dyDescent="0.25">
      <c r="A134" s="94" t="str">
        <f>A67</f>
        <v>4.00</v>
      </c>
      <c r="B134" s="95" t="str">
        <f>B67</f>
        <v>OPREMA</v>
      </c>
      <c r="C134" s="85"/>
      <c r="D134" s="87"/>
      <c r="E134" s="87"/>
      <c r="F134" s="87">
        <f>F113</f>
        <v>0</v>
      </c>
    </row>
    <row r="135" spans="1:6" x14ac:dyDescent="0.25">
      <c r="A135" s="94"/>
      <c r="B135" s="95"/>
      <c r="C135" s="85"/>
      <c r="D135" s="87"/>
      <c r="E135" s="87"/>
      <c r="F135" s="87"/>
    </row>
    <row r="136" spans="1:6" x14ac:dyDescent="0.25">
      <c r="A136" s="94" t="s">
        <v>133</v>
      </c>
      <c r="B136" s="95" t="s">
        <v>31</v>
      </c>
      <c r="C136" s="85"/>
      <c r="D136" s="87"/>
      <c r="E136" s="87"/>
      <c r="F136" s="87">
        <f>+F123</f>
        <v>1210</v>
      </c>
    </row>
    <row r="137" spans="1:6" x14ac:dyDescent="0.25">
      <c r="A137" s="94"/>
      <c r="B137" s="95"/>
      <c r="C137" s="85"/>
      <c r="D137" s="87"/>
      <c r="E137" s="87"/>
      <c r="F137" s="87"/>
    </row>
    <row r="138" spans="1:6" ht="13" x14ac:dyDescent="0.3">
      <c r="A138" s="83"/>
      <c r="B138" s="90" t="s">
        <v>0</v>
      </c>
      <c r="C138" s="90"/>
      <c r="D138" s="91"/>
      <c r="E138" s="91"/>
      <c r="F138" s="91">
        <f>SUM(F125:F137)</f>
        <v>1210</v>
      </c>
    </row>
    <row r="139" spans="1:6" ht="13" x14ac:dyDescent="0.3">
      <c r="A139" s="83"/>
      <c r="B139" s="85" t="s">
        <v>1</v>
      </c>
      <c r="C139" s="85"/>
      <c r="D139" s="87"/>
      <c r="E139" s="87"/>
      <c r="F139" s="87">
        <f>F138*0.22</f>
        <v>266.2</v>
      </c>
    </row>
    <row r="140" spans="1:6" ht="13" x14ac:dyDescent="0.3">
      <c r="A140" s="83"/>
      <c r="B140" s="85" t="s">
        <v>4</v>
      </c>
      <c r="C140" s="85"/>
      <c r="D140" s="87"/>
      <c r="E140" s="87"/>
      <c r="F140" s="87">
        <f>SUM(F138:F139)</f>
        <v>1476.2</v>
      </c>
    </row>
    <row r="141" spans="1:6" ht="13" x14ac:dyDescent="0.3">
      <c r="B141" s="44"/>
    </row>
    <row r="143" spans="1:6" ht="46" x14ac:dyDescent="0.25">
      <c r="B143" s="139" t="s">
        <v>1135</v>
      </c>
    </row>
    <row r="144" spans="1:6" ht="13" x14ac:dyDescent="0.3">
      <c r="B144" s="44"/>
    </row>
    <row r="145" spans="1:2" ht="13" x14ac:dyDescent="0.3">
      <c r="B145" s="44"/>
    </row>
    <row r="146" spans="1:2" ht="13" x14ac:dyDescent="0.3">
      <c r="B146" s="44"/>
    </row>
    <row r="147" spans="1:2" ht="13" x14ac:dyDescent="0.3">
      <c r="A147" s="43"/>
      <c r="B147" s="44"/>
    </row>
    <row r="148" spans="1:2" ht="13" x14ac:dyDescent="0.3">
      <c r="A148" s="43"/>
      <c r="B148" s="44"/>
    </row>
    <row r="175" spans="1:2" ht="13" x14ac:dyDescent="0.3">
      <c r="A175" s="43"/>
      <c r="B175" s="44"/>
    </row>
    <row r="176" spans="1:2" ht="13" x14ac:dyDescent="0.3">
      <c r="A176" s="43"/>
    </row>
    <row r="177" spans="1:2" ht="13" x14ac:dyDescent="0.3">
      <c r="A177" s="43"/>
    </row>
    <row r="178" spans="1:2" ht="13" x14ac:dyDescent="0.3">
      <c r="A178" s="43"/>
      <c r="B178" s="44"/>
    </row>
    <row r="179" spans="1:2" ht="13" x14ac:dyDescent="0.3">
      <c r="A179" s="43"/>
      <c r="B179" s="44"/>
    </row>
    <row r="202" spans="1:2" ht="13" x14ac:dyDescent="0.3">
      <c r="A202" s="43"/>
      <c r="B202" s="44"/>
    </row>
    <row r="203" spans="1:2" ht="13" x14ac:dyDescent="0.3">
      <c r="A203" s="43"/>
    </row>
    <row r="204" spans="1:2" ht="13" x14ac:dyDescent="0.3">
      <c r="A204" s="43"/>
    </row>
    <row r="205" spans="1:2" ht="13" x14ac:dyDescent="0.3">
      <c r="A205" s="43"/>
      <c r="B205" s="44"/>
    </row>
    <row r="206" spans="1:2" ht="13" x14ac:dyDescent="0.3">
      <c r="A206" s="43"/>
      <c r="B206" s="44"/>
    </row>
    <row r="277" spans="1:2" ht="13" x14ac:dyDescent="0.3">
      <c r="A277" s="43"/>
      <c r="B277" s="44"/>
    </row>
    <row r="278" spans="1:2" ht="13" x14ac:dyDescent="0.3">
      <c r="A278" s="43"/>
    </row>
    <row r="279" spans="1:2" ht="13" x14ac:dyDescent="0.3">
      <c r="A279" s="43"/>
    </row>
    <row r="280" spans="1:2" ht="13" x14ac:dyDescent="0.3">
      <c r="A280" s="43"/>
      <c r="B280" s="44"/>
    </row>
    <row r="281" spans="1:2" ht="13" x14ac:dyDescent="0.3">
      <c r="A281" s="43"/>
      <c r="B281" s="44"/>
    </row>
    <row r="314" spans="1:2" ht="13" x14ac:dyDescent="0.3">
      <c r="A314" s="43"/>
      <c r="B314" s="44"/>
    </row>
    <row r="315" spans="1:2" ht="13" x14ac:dyDescent="0.3">
      <c r="A315" s="43"/>
    </row>
    <row r="316" spans="1:2" ht="13" x14ac:dyDescent="0.3">
      <c r="A316" s="43"/>
    </row>
    <row r="317" spans="1:2" ht="13" x14ac:dyDescent="0.3">
      <c r="A317" s="43"/>
      <c r="B317" s="44"/>
    </row>
    <row r="318" spans="1:2" ht="13" x14ac:dyDescent="0.3">
      <c r="A318" s="43"/>
      <c r="B318" s="44"/>
    </row>
    <row r="371" spans="1:2" ht="13" x14ac:dyDescent="0.3">
      <c r="A371" s="43"/>
      <c r="B371" s="44"/>
    </row>
    <row r="372" spans="1:2" ht="13" x14ac:dyDescent="0.3">
      <c r="A372" s="43"/>
    </row>
    <row r="373" spans="1:2" ht="13" x14ac:dyDescent="0.3">
      <c r="A373" s="43"/>
    </row>
    <row r="374" spans="1:2" ht="13" x14ac:dyDescent="0.3">
      <c r="A374" s="43"/>
      <c r="B374" s="44"/>
    </row>
    <row r="375" spans="1:2" ht="13" x14ac:dyDescent="0.3">
      <c r="A375" s="43"/>
      <c r="B375" s="44"/>
    </row>
    <row r="406" spans="1:2" ht="13" x14ac:dyDescent="0.3">
      <c r="A406" s="43"/>
      <c r="B406" s="44"/>
    </row>
    <row r="407" spans="1:2" ht="13" x14ac:dyDescent="0.3">
      <c r="A407" s="43"/>
    </row>
    <row r="408" spans="1:2" ht="13" x14ac:dyDescent="0.3">
      <c r="A408" s="43"/>
    </row>
    <row r="409" spans="1:2" ht="13" x14ac:dyDescent="0.3">
      <c r="A409" s="43"/>
      <c r="B409" s="44"/>
    </row>
    <row r="410" spans="1:2" ht="13" x14ac:dyDescent="0.3">
      <c r="A410" s="43"/>
      <c r="B410" s="44"/>
    </row>
    <row r="424" spans="1:2" ht="13" x14ac:dyDescent="0.3">
      <c r="A424" s="43"/>
      <c r="B424" s="44"/>
    </row>
    <row r="425" spans="1:2" ht="13" x14ac:dyDescent="0.3">
      <c r="A425" s="43"/>
    </row>
    <row r="426" spans="1:2" ht="13" x14ac:dyDescent="0.3">
      <c r="A426" s="43"/>
    </row>
    <row r="427" spans="1:2" ht="13" x14ac:dyDescent="0.3">
      <c r="A427" s="43"/>
      <c r="B427" s="44"/>
    </row>
    <row r="428" spans="1:2" ht="13" x14ac:dyDescent="0.3">
      <c r="A428" s="43"/>
      <c r="B428" s="44"/>
    </row>
    <row r="489" spans="1:2" ht="13" x14ac:dyDescent="0.3">
      <c r="A489" s="43"/>
      <c r="B489" s="44"/>
    </row>
    <row r="490" spans="1:2" ht="13" x14ac:dyDescent="0.3">
      <c r="A490" s="43"/>
    </row>
    <row r="491" spans="1:2" ht="13" x14ac:dyDescent="0.3">
      <c r="A491" s="43"/>
    </row>
    <row r="492" spans="1:2" ht="13" x14ac:dyDescent="0.3">
      <c r="A492" s="43"/>
      <c r="B492" s="44"/>
    </row>
    <row r="493" spans="1:2" ht="13" x14ac:dyDescent="0.3">
      <c r="A493" s="43"/>
      <c r="B493" s="44"/>
    </row>
    <row r="506" spans="1:2" ht="13" x14ac:dyDescent="0.3">
      <c r="A506" s="43"/>
      <c r="B506" s="44"/>
    </row>
    <row r="507" spans="1:2" ht="13" x14ac:dyDescent="0.3">
      <c r="A507" s="43"/>
    </row>
    <row r="508" spans="1:2" ht="13" x14ac:dyDescent="0.3">
      <c r="A508" s="43"/>
    </row>
    <row r="509" spans="1:2" ht="13" x14ac:dyDescent="0.3">
      <c r="A509" s="43"/>
      <c r="B509" s="44"/>
    </row>
    <row r="510" spans="1:2" ht="13" x14ac:dyDescent="0.3">
      <c r="A510" s="43"/>
      <c r="B510" s="44"/>
    </row>
    <row r="550" spans="1:2" ht="13" x14ac:dyDescent="0.3">
      <c r="A550" s="43"/>
      <c r="B550" s="44"/>
    </row>
    <row r="551" spans="1:2" ht="13" x14ac:dyDescent="0.3">
      <c r="A551" s="43"/>
    </row>
    <row r="552" spans="1:2" ht="13" x14ac:dyDescent="0.3">
      <c r="A552" s="43"/>
    </row>
    <row r="553" spans="1:2" ht="13" x14ac:dyDescent="0.3">
      <c r="A553" s="43"/>
      <c r="B553" s="44"/>
    </row>
    <row r="554" spans="1:2" ht="13" x14ac:dyDescent="0.3">
      <c r="A554" s="43"/>
      <c r="B554" s="44"/>
    </row>
    <row r="561" spans="1:2" ht="13" x14ac:dyDescent="0.3">
      <c r="A561" s="43"/>
      <c r="B561" s="44"/>
    </row>
    <row r="562" spans="1:2" ht="13" x14ac:dyDescent="0.3">
      <c r="A562" s="43"/>
    </row>
    <row r="563" spans="1:2" ht="13" x14ac:dyDescent="0.3">
      <c r="A563" s="43"/>
      <c r="B563" s="44"/>
    </row>
    <row r="564" spans="1:2" ht="13" x14ac:dyDescent="0.3">
      <c r="A564" s="43"/>
      <c r="B564" s="44"/>
    </row>
    <row r="565" spans="1:2" ht="13" x14ac:dyDescent="0.3">
      <c r="A565" s="43"/>
      <c r="B565" s="44"/>
    </row>
    <row r="566" spans="1:2" ht="13" x14ac:dyDescent="0.3">
      <c r="A566" s="43"/>
      <c r="B566" s="44"/>
    </row>
    <row r="567" spans="1:2" ht="13" x14ac:dyDescent="0.3">
      <c r="A567" s="43"/>
      <c r="B567" s="44"/>
    </row>
    <row r="568" spans="1:2" x14ac:dyDescent="0.25">
      <c r="A568" s="38"/>
      <c r="B568" s="37"/>
    </row>
    <row r="569" spans="1:2" x14ac:dyDescent="0.25">
      <c r="A569" s="38"/>
      <c r="B569" s="37"/>
    </row>
    <row r="570" spans="1:2" x14ac:dyDescent="0.25">
      <c r="A570" s="38"/>
      <c r="B570" s="37"/>
    </row>
    <row r="571" spans="1:2" x14ac:dyDescent="0.25">
      <c r="A571" s="38"/>
      <c r="B571" s="37"/>
    </row>
    <row r="572" spans="1:2" x14ac:dyDescent="0.25">
      <c r="A572" s="38"/>
      <c r="B572" s="37"/>
    </row>
    <row r="573" spans="1:2" x14ac:dyDescent="0.25">
      <c r="A573" s="38"/>
      <c r="B573" s="37"/>
    </row>
    <row r="574" spans="1:2" x14ac:dyDescent="0.25">
      <c r="A574" s="38"/>
      <c r="B574" s="37"/>
    </row>
    <row r="575" spans="1:2" x14ac:dyDescent="0.25">
      <c r="A575" s="38"/>
      <c r="B575" s="37"/>
    </row>
    <row r="576" spans="1:2" x14ac:dyDescent="0.25">
      <c r="A576" s="38"/>
      <c r="B576" s="37"/>
    </row>
    <row r="577" spans="1:2" x14ac:dyDescent="0.25">
      <c r="A577" s="38"/>
      <c r="B577" s="37"/>
    </row>
    <row r="578" spans="1:2" x14ac:dyDescent="0.25">
      <c r="A578" s="38"/>
      <c r="B578" s="37"/>
    </row>
    <row r="579" spans="1:2" x14ac:dyDescent="0.25">
      <c r="A579" s="38"/>
      <c r="B579" s="37"/>
    </row>
    <row r="580" spans="1:2" x14ac:dyDescent="0.25">
      <c r="A580" s="38"/>
      <c r="B580" s="37"/>
    </row>
    <row r="581" spans="1:2" x14ac:dyDescent="0.25">
      <c r="A581" s="38"/>
      <c r="B581" s="37"/>
    </row>
    <row r="582" spans="1:2" x14ac:dyDescent="0.25">
      <c r="A582" s="38"/>
      <c r="B582" s="37"/>
    </row>
    <row r="583" spans="1:2" x14ac:dyDescent="0.25">
      <c r="A583" s="38"/>
      <c r="B583" s="37"/>
    </row>
    <row r="584" spans="1:2" x14ac:dyDescent="0.25">
      <c r="A584" s="38"/>
      <c r="B584" s="37"/>
    </row>
    <row r="585" spans="1:2" x14ac:dyDescent="0.25">
      <c r="A585" s="38"/>
      <c r="B585" s="37"/>
    </row>
    <row r="586" spans="1:2" x14ac:dyDescent="0.25">
      <c r="A586" s="38"/>
      <c r="B586" s="37"/>
    </row>
    <row r="587" spans="1:2" x14ac:dyDescent="0.25">
      <c r="A587" s="38"/>
      <c r="B587" s="37"/>
    </row>
    <row r="588" spans="1:2" x14ac:dyDescent="0.25">
      <c r="A588" s="38"/>
      <c r="B588" s="37"/>
    </row>
    <row r="589" spans="1:2" ht="13" x14ac:dyDescent="0.3">
      <c r="A589" s="43"/>
      <c r="B589" s="44"/>
    </row>
    <row r="590" spans="1:2" ht="13" x14ac:dyDescent="0.3">
      <c r="A590" s="43"/>
    </row>
    <row r="591" spans="1:2" ht="13" x14ac:dyDescent="0.3">
      <c r="A591" s="43"/>
    </row>
    <row r="592" spans="1:2" ht="13" x14ac:dyDescent="0.3">
      <c r="A592" s="43"/>
    </row>
    <row r="620" spans="1:2" x14ac:dyDescent="0.25">
      <c r="A620" s="38"/>
      <c r="B620" s="37"/>
    </row>
    <row r="621" spans="1:2" x14ac:dyDescent="0.25">
      <c r="A621" s="38"/>
      <c r="B621" s="37"/>
    </row>
    <row r="622" spans="1:2" x14ac:dyDescent="0.25">
      <c r="A622" s="38"/>
      <c r="B622" s="37"/>
    </row>
  </sheetData>
  <mergeCells count="1">
    <mergeCell ref="B2:E2"/>
  </mergeCells>
  <printOptions gridLines="1"/>
  <pageMargins left="0.78740157480314965" right="0.74803149606299213" top="0.98425196850393704" bottom="0.98425196850393704" header="0.59055118110236227" footer="0.59055118110236227"/>
  <pageSetup paperSize="9" orientation="portrait" horizontalDpi="300" verticalDpi="300" r:id="rId1"/>
  <headerFooter alignWithMargins="0">
    <oddHeader>&amp;L
              Opis postavke                                        Enota         Količina             Cena/enoto        Skupaj</oddHeader>
    <oddFooter>&amp;C&amp;P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8A706-302C-43F3-B4CA-623580B62268}">
  <dimension ref="A1:G663"/>
  <sheetViews>
    <sheetView topLeftCell="A163" zoomScaleNormal="100" zoomScaleSheetLayoutView="100" workbookViewId="0">
      <selection activeCell="E146" sqref="E146"/>
    </sheetView>
  </sheetViews>
  <sheetFormatPr defaultColWidth="9.1796875" defaultRowHeight="12.5" x14ac:dyDescent="0.25"/>
  <cols>
    <col min="1" max="1" width="6.1796875" style="36" customWidth="1"/>
    <col min="2" max="2" width="31.7265625" style="35" customWidth="1"/>
    <col min="3" max="3" width="9.1796875" style="35"/>
    <col min="4" max="5" width="13.26953125" style="34" customWidth="1"/>
    <col min="6" max="6" width="13.7265625" style="34" customWidth="1"/>
    <col min="7" max="16384" width="9.1796875" style="33"/>
  </cols>
  <sheetData>
    <row r="1" spans="1:7" ht="13" x14ac:dyDescent="0.3">
      <c r="B1" s="44" t="s">
        <v>1117</v>
      </c>
      <c r="G1" s="60"/>
    </row>
    <row r="2" spans="1:7" ht="13" x14ac:dyDescent="0.3">
      <c r="B2" s="163" t="s">
        <v>457</v>
      </c>
      <c r="C2" s="164"/>
      <c r="D2" s="164"/>
      <c r="E2" s="164"/>
      <c r="G2" s="60"/>
    </row>
    <row r="3" spans="1:7" ht="13" x14ac:dyDescent="0.3">
      <c r="B3" s="44"/>
    </row>
    <row r="4" spans="1:7" ht="13" x14ac:dyDescent="0.3">
      <c r="B4" s="63" t="s">
        <v>499</v>
      </c>
    </row>
    <row r="5" spans="1:7" ht="13" x14ac:dyDescent="0.3">
      <c r="B5" s="44"/>
    </row>
    <row r="6" spans="1:7" x14ac:dyDescent="0.25">
      <c r="A6" s="36" t="s">
        <v>454</v>
      </c>
      <c r="B6" s="35" t="s">
        <v>453</v>
      </c>
      <c r="D6" s="65"/>
    </row>
    <row r="7" spans="1:7" ht="13" x14ac:dyDescent="0.3">
      <c r="B7" s="68" t="s">
        <v>452</v>
      </c>
      <c r="D7" s="65"/>
    </row>
    <row r="8" spans="1:7" ht="13" x14ac:dyDescent="0.3">
      <c r="B8" s="68" t="s">
        <v>451</v>
      </c>
    </row>
    <row r="9" spans="1:7" ht="13" x14ac:dyDescent="0.3">
      <c r="B9" s="68" t="s">
        <v>1139</v>
      </c>
    </row>
    <row r="10" spans="1:7" ht="13" x14ac:dyDescent="0.3">
      <c r="A10" s="43"/>
      <c r="B10" s="44"/>
    </row>
    <row r="11" spans="1:7" ht="13" x14ac:dyDescent="0.3">
      <c r="B11" s="68" t="s">
        <v>450</v>
      </c>
      <c r="D11" s="65"/>
    </row>
    <row r="12" spans="1:7" ht="13" x14ac:dyDescent="0.3">
      <c r="B12" s="68" t="s">
        <v>449</v>
      </c>
    </row>
    <row r="13" spans="1:7" ht="13" x14ac:dyDescent="0.3">
      <c r="B13" s="68" t="s">
        <v>448</v>
      </c>
    </row>
    <row r="14" spans="1:7" ht="13" x14ac:dyDescent="0.3">
      <c r="B14" s="68" t="s">
        <v>447</v>
      </c>
    </row>
    <row r="15" spans="1:7" ht="13" x14ac:dyDescent="0.25">
      <c r="A15" s="77"/>
      <c r="B15" s="78"/>
      <c r="C15" s="82" t="s">
        <v>743</v>
      </c>
      <c r="D15" s="82" t="s">
        <v>742</v>
      </c>
      <c r="E15" s="82" t="s">
        <v>741</v>
      </c>
      <c r="F15" s="82" t="s">
        <v>1118</v>
      </c>
    </row>
    <row r="16" spans="1:7" ht="13" x14ac:dyDescent="0.3">
      <c r="A16" s="83" t="s">
        <v>446</v>
      </c>
      <c r="B16" s="84" t="s">
        <v>356</v>
      </c>
      <c r="C16" s="85"/>
      <c r="D16" s="87"/>
      <c r="E16" s="87"/>
      <c r="F16" s="87"/>
    </row>
    <row r="17" spans="1:7" ht="13" x14ac:dyDescent="0.3">
      <c r="A17" s="83"/>
      <c r="B17" s="84"/>
      <c r="C17" s="85"/>
      <c r="D17" s="87"/>
      <c r="E17" s="87"/>
      <c r="F17" s="87"/>
    </row>
    <row r="18" spans="1:7" x14ac:dyDescent="0.25">
      <c r="A18" s="88"/>
      <c r="B18" s="85" t="s">
        <v>348</v>
      </c>
      <c r="C18" s="85"/>
      <c r="D18" s="86"/>
      <c r="E18" s="87"/>
      <c r="F18" s="87"/>
    </row>
    <row r="19" spans="1:7" x14ac:dyDescent="0.25">
      <c r="A19" s="88" t="s">
        <v>443</v>
      </c>
      <c r="B19" s="85" t="s">
        <v>346</v>
      </c>
      <c r="C19" s="85"/>
      <c r="D19" s="86"/>
      <c r="E19" s="87"/>
      <c r="F19" s="87"/>
    </row>
    <row r="20" spans="1:7" x14ac:dyDescent="0.25">
      <c r="A20" s="88"/>
      <c r="B20" s="85" t="s">
        <v>345</v>
      </c>
      <c r="C20" s="85"/>
      <c r="D20" s="86"/>
      <c r="E20" s="87"/>
      <c r="F20" s="87"/>
      <c r="G20" s="60"/>
    </row>
    <row r="21" spans="1:7" x14ac:dyDescent="0.25">
      <c r="A21" s="88"/>
      <c r="B21" s="89" t="s">
        <v>327</v>
      </c>
      <c r="C21" s="85" t="s">
        <v>240</v>
      </c>
      <c r="D21" s="87">
        <v>767</v>
      </c>
      <c r="E21" s="87"/>
      <c r="F21" s="87">
        <f>D21*E21</f>
        <v>0</v>
      </c>
      <c r="G21" s="34"/>
    </row>
    <row r="22" spans="1:7" x14ac:dyDescent="0.25">
      <c r="A22" s="88"/>
      <c r="B22" s="89"/>
      <c r="C22" s="85"/>
      <c r="D22" s="87"/>
      <c r="E22" s="87"/>
      <c r="F22" s="87"/>
      <c r="G22" s="34"/>
    </row>
    <row r="23" spans="1:7" x14ac:dyDescent="0.25">
      <c r="A23" s="88"/>
      <c r="B23" s="85" t="s">
        <v>9</v>
      </c>
      <c r="C23" s="85"/>
      <c r="D23" s="87"/>
      <c r="E23" s="87"/>
      <c r="F23" s="87"/>
    </row>
    <row r="24" spans="1:7" x14ac:dyDescent="0.25">
      <c r="A24" s="88" t="s">
        <v>441</v>
      </c>
      <c r="B24" s="85" t="s">
        <v>311</v>
      </c>
      <c r="C24" s="85"/>
      <c r="D24" s="87"/>
      <c r="E24" s="87"/>
      <c r="F24" s="87"/>
    </row>
    <row r="25" spans="1:7" x14ac:dyDescent="0.25">
      <c r="A25" s="88"/>
      <c r="B25" s="85" t="s">
        <v>310</v>
      </c>
      <c r="C25" s="85" t="s">
        <v>240</v>
      </c>
      <c r="D25" s="87">
        <v>1388</v>
      </c>
      <c r="E25" s="87"/>
      <c r="F25" s="87">
        <f>D25*E25</f>
        <v>0</v>
      </c>
    </row>
    <row r="26" spans="1:7" x14ac:dyDescent="0.25">
      <c r="A26" s="88"/>
      <c r="B26" s="85"/>
      <c r="C26" s="85"/>
      <c r="D26" s="87"/>
      <c r="E26" s="87"/>
      <c r="F26" s="87"/>
    </row>
    <row r="27" spans="1:7" x14ac:dyDescent="0.25">
      <c r="A27" s="88"/>
      <c r="B27" s="85" t="s">
        <v>306</v>
      </c>
      <c r="C27" s="85"/>
      <c r="D27" s="86"/>
      <c r="E27" s="87"/>
      <c r="F27" s="87"/>
    </row>
    <row r="28" spans="1:7" x14ac:dyDescent="0.25">
      <c r="A28" s="88" t="s">
        <v>438</v>
      </c>
      <c r="B28" s="85" t="s">
        <v>304</v>
      </c>
      <c r="C28" s="85"/>
      <c r="D28" s="86"/>
      <c r="E28" s="87"/>
      <c r="F28" s="87"/>
    </row>
    <row r="29" spans="1:7" x14ac:dyDescent="0.25">
      <c r="A29" s="88"/>
      <c r="B29" s="85" t="s">
        <v>475</v>
      </c>
      <c r="C29" s="85"/>
      <c r="D29" s="86"/>
      <c r="E29" s="87"/>
      <c r="F29" s="87"/>
    </row>
    <row r="30" spans="1:7" x14ac:dyDescent="0.25">
      <c r="A30" s="88"/>
      <c r="B30" s="85" t="s">
        <v>307</v>
      </c>
      <c r="C30" s="85" t="s">
        <v>240</v>
      </c>
      <c r="D30" s="87">
        <v>378</v>
      </c>
      <c r="E30" s="87"/>
      <c r="F30" s="87">
        <f>D30*E30</f>
        <v>0</v>
      </c>
    </row>
    <row r="31" spans="1:7" x14ac:dyDescent="0.25">
      <c r="A31" s="88"/>
      <c r="B31" s="89"/>
      <c r="C31" s="85"/>
      <c r="D31" s="87"/>
      <c r="E31" s="87"/>
      <c r="F31" s="87"/>
    </row>
    <row r="32" spans="1:7" ht="13" x14ac:dyDescent="0.3">
      <c r="A32" s="83"/>
      <c r="B32" s="90" t="s">
        <v>285</v>
      </c>
      <c r="C32" s="90"/>
      <c r="D32" s="91"/>
      <c r="E32" s="91"/>
      <c r="F32" s="91">
        <f>SUM(F16:F31)</f>
        <v>0</v>
      </c>
    </row>
    <row r="33" spans="1:6" ht="13" x14ac:dyDescent="0.3">
      <c r="A33" s="83"/>
      <c r="B33" s="85"/>
      <c r="C33" s="85"/>
      <c r="D33" s="87"/>
      <c r="E33" s="87"/>
      <c r="F33" s="87"/>
    </row>
    <row r="34" spans="1:6" ht="13" x14ac:dyDescent="0.3">
      <c r="A34" s="83" t="s">
        <v>357</v>
      </c>
      <c r="B34" s="84" t="s">
        <v>283</v>
      </c>
      <c r="C34" s="85"/>
      <c r="D34" s="87"/>
      <c r="E34" s="87"/>
      <c r="F34" s="87"/>
    </row>
    <row r="35" spans="1:6" ht="13" x14ac:dyDescent="0.3">
      <c r="A35" s="83"/>
      <c r="B35" s="84"/>
      <c r="C35" s="85"/>
      <c r="D35" s="87"/>
      <c r="E35" s="87"/>
      <c r="F35" s="87"/>
    </row>
    <row r="36" spans="1:6" x14ac:dyDescent="0.25">
      <c r="A36" s="88"/>
      <c r="B36" s="85" t="s">
        <v>282</v>
      </c>
      <c r="C36" s="85"/>
      <c r="D36" s="86"/>
      <c r="E36" s="87"/>
      <c r="F36" s="87"/>
    </row>
    <row r="37" spans="1:6" x14ac:dyDescent="0.25">
      <c r="A37" s="88" t="s">
        <v>354</v>
      </c>
      <c r="B37" s="85" t="s">
        <v>280</v>
      </c>
      <c r="C37" s="85"/>
      <c r="D37" s="86"/>
      <c r="E37" s="87"/>
      <c r="F37" s="87"/>
    </row>
    <row r="38" spans="1:6" x14ac:dyDescent="0.25">
      <c r="A38" s="88"/>
      <c r="B38" s="85" t="s">
        <v>279</v>
      </c>
      <c r="C38" s="85"/>
      <c r="D38" s="86"/>
      <c r="E38" s="87"/>
      <c r="F38" s="87"/>
    </row>
    <row r="39" spans="1:6" x14ac:dyDescent="0.25">
      <c r="A39" s="88"/>
      <c r="B39" s="85" t="s">
        <v>474</v>
      </c>
      <c r="C39" s="85" t="s">
        <v>240</v>
      </c>
      <c r="D39" s="87">
        <v>344</v>
      </c>
      <c r="E39" s="87"/>
      <c r="F39" s="87">
        <f>D39*E39</f>
        <v>0</v>
      </c>
    </row>
    <row r="40" spans="1:6" x14ac:dyDescent="0.25">
      <c r="A40" s="88"/>
      <c r="B40" s="85"/>
      <c r="C40" s="85"/>
      <c r="D40" s="87"/>
      <c r="E40" s="87"/>
      <c r="F40" s="87"/>
    </row>
    <row r="41" spans="1:6" x14ac:dyDescent="0.25">
      <c r="A41" s="88"/>
      <c r="B41" s="85" t="s">
        <v>473</v>
      </c>
      <c r="C41" s="85"/>
      <c r="D41" s="87"/>
      <c r="E41" s="87"/>
      <c r="F41" s="87"/>
    </row>
    <row r="42" spans="1:6" x14ac:dyDescent="0.25">
      <c r="A42" s="88" t="s">
        <v>351</v>
      </c>
      <c r="B42" s="85" t="s">
        <v>272</v>
      </c>
      <c r="C42" s="85"/>
      <c r="D42" s="87"/>
      <c r="E42" s="87"/>
      <c r="F42" s="87"/>
    </row>
    <row r="43" spans="1:6" x14ac:dyDescent="0.25">
      <c r="A43" s="88"/>
      <c r="B43" s="85" t="s">
        <v>472</v>
      </c>
      <c r="C43" s="85"/>
      <c r="D43" s="87"/>
      <c r="E43" s="87"/>
      <c r="F43" s="87"/>
    </row>
    <row r="44" spans="1:6" x14ac:dyDescent="0.25">
      <c r="A44" s="88"/>
      <c r="B44" s="85" t="s">
        <v>498</v>
      </c>
      <c r="C44" s="85" t="s">
        <v>54</v>
      </c>
      <c r="D44" s="87">
        <v>610</v>
      </c>
      <c r="E44" s="87"/>
      <c r="F44" s="87">
        <f>D44*E44</f>
        <v>0</v>
      </c>
    </row>
    <row r="45" spans="1:6" ht="13" x14ac:dyDescent="0.3">
      <c r="A45" s="83"/>
      <c r="B45" s="84"/>
      <c r="C45" s="85"/>
      <c r="D45" s="87"/>
      <c r="E45" s="87"/>
      <c r="F45" s="87"/>
    </row>
    <row r="46" spans="1:6" x14ac:dyDescent="0.25">
      <c r="A46" s="88"/>
      <c r="B46" s="85" t="s">
        <v>277</v>
      </c>
      <c r="C46" s="85"/>
      <c r="D46" s="86"/>
      <c r="E46" s="87"/>
      <c r="F46" s="87"/>
    </row>
    <row r="47" spans="1:6" x14ac:dyDescent="0.25">
      <c r="A47" s="88" t="s">
        <v>347</v>
      </c>
      <c r="B47" s="85" t="s">
        <v>265</v>
      </c>
      <c r="C47" s="85"/>
      <c r="D47" s="86"/>
      <c r="E47" s="87"/>
      <c r="F47" s="87"/>
    </row>
    <row r="48" spans="1:6" x14ac:dyDescent="0.25">
      <c r="A48" s="88"/>
      <c r="B48" s="85" t="s">
        <v>264</v>
      </c>
      <c r="C48" s="85"/>
      <c r="D48" s="86"/>
      <c r="E48" s="87"/>
      <c r="F48" s="87"/>
    </row>
    <row r="49" spans="1:6" x14ac:dyDescent="0.25">
      <c r="A49" s="88"/>
      <c r="B49" s="85" t="s">
        <v>263</v>
      </c>
      <c r="C49" s="85"/>
      <c r="D49" s="86"/>
      <c r="E49" s="87"/>
      <c r="F49" s="87"/>
    </row>
    <row r="50" spans="1:6" x14ac:dyDescent="0.25">
      <c r="A50" s="88"/>
      <c r="B50" s="85" t="s">
        <v>262</v>
      </c>
      <c r="C50" s="85"/>
      <c r="D50" s="87"/>
      <c r="E50" s="87"/>
      <c r="F50" s="87"/>
    </row>
    <row r="51" spans="1:6" x14ac:dyDescent="0.25">
      <c r="A51" s="88"/>
      <c r="B51" s="85" t="s">
        <v>275</v>
      </c>
      <c r="C51" s="85" t="s">
        <v>54</v>
      </c>
      <c r="D51" s="87">
        <v>500</v>
      </c>
      <c r="E51" s="87"/>
      <c r="F51" s="87">
        <f>D51*E51</f>
        <v>0</v>
      </c>
    </row>
    <row r="52" spans="1:6" x14ac:dyDescent="0.25">
      <c r="A52" s="88"/>
      <c r="B52" s="85"/>
      <c r="C52" s="85"/>
      <c r="D52" s="87"/>
      <c r="E52" s="87"/>
      <c r="F52" s="87"/>
    </row>
    <row r="53" spans="1:6" x14ac:dyDescent="0.25">
      <c r="A53" s="88"/>
      <c r="B53" s="85"/>
      <c r="C53" s="85"/>
      <c r="D53" s="87"/>
      <c r="E53" s="87"/>
      <c r="F53" s="87"/>
    </row>
    <row r="54" spans="1:6" x14ac:dyDescent="0.25">
      <c r="A54" s="88"/>
      <c r="B54" s="85"/>
      <c r="C54" s="85"/>
      <c r="D54" s="87"/>
      <c r="E54" s="87"/>
      <c r="F54" s="87"/>
    </row>
    <row r="55" spans="1:6" x14ac:dyDescent="0.25">
      <c r="A55" s="88"/>
      <c r="B55" s="85"/>
      <c r="C55" s="85"/>
      <c r="D55" s="87"/>
      <c r="E55" s="87"/>
      <c r="F55" s="87"/>
    </row>
    <row r="56" spans="1:6" x14ac:dyDescent="0.25">
      <c r="A56" s="88"/>
      <c r="B56" s="85"/>
      <c r="C56" s="85"/>
      <c r="D56" s="87"/>
      <c r="E56" s="87"/>
      <c r="F56" s="87"/>
    </row>
    <row r="57" spans="1:6" x14ac:dyDescent="0.25">
      <c r="A57" s="88"/>
      <c r="B57" s="85" t="s">
        <v>274</v>
      </c>
      <c r="C57" s="85"/>
      <c r="D57" s="87"/>
      <c r="E57" s="87"/>
      <c r="F57" s="87"/>
    </row>
    <row r="58" spans="1:6" x14ac:dyDescent="0.25">
      <c r="A58" s="88" t="s">
        <v>343</v>
      </c>
      <c r="B58" s="85" t="s">
        <v>272</v>
      </c>
      <c r="C58" s="85"/>
      <c r="D58" s="87"/>
      <c r="E58" s="87"/>
      <c r="F58" s="87"/>
    </row>
    <row r="59" spans="1:6" x14ac:dyDescent="0.25">
      <c r="A59" s="88"/>
      <c r="B59" s="85" t="s">
        <v>271</v>
      </c>
      <c r="C59" s="85"/>
      <c r="D59" s="87"/>
      <c r="E59" s="87"/>
      <c r="F59" s="87"/>
    </row>
    <row r="60" spans="1:6" x14ac:dyDescent="0.25">
      <c r="A60" s="88"/>
      <c r="B60" s="85" t="s">
        <v>270</v>
      </c>
      <c r="C60" s="85"/>
      <c r="D60" s="87"/>
      <c r="E60" s="87"/>
      <c r="F60" s="87"/>
    </row>
    <row r="61" spans="1:6" x14ac:dyDescent="0.25">
      <c r="A61" s="88"/>
      <c r="B61" s="85" t="s">
        <v>269</v>
      </c>
      <c r="C61" s="85"/>
      <c r="D61" s="87"/>
      <c r="E61" s="87"/>
      <c r="F61" s="87"/>
    </row>
    <row r="62" spans="1:6" x14ac:dyDescent="0.25">
      <c r="A62" s="88"/>
      <c r="B62" s="85" t="s">
        <v>268</v>
      </c>
      <c r="C62" s="85" t="s">
        <v>54</v>
      </c>
      <c r="D62" s="87">
        <v>800</v>
      </c>
      <c r="E62" s="87"/>
      <c r="F62" s="87">
        <f>D62*E62</f>
        <v>0</v>
      </c>
    </row>
    <row r="63" spans="1:6" x14ac:dyDescent="0.25">
      <c r="A63" s="88"/>
      <c r="B63" s="85"/>
      <c r="C63" s="85"/>
      <c r="D63" s="87"/>
      <c r="E63" s="87"/>
      <c r="F63" s="87"/>
    </row>
    <row r="64" spans="1:6" x14ac:dyDescent="0.25">
      <c r="A64" s="88"/>
      <c r="B64" s="85" t="s">
        <v>267</v>
      </c>
      <c r="C64" s="85"/>
      <c r="D64" s="86"/>
      <c r="E64" s="87"/>
      <c r="F64" s="87"/>
    </row>
    <row r="65" spans="1:6" x14ac:dyDescent="0.25">
      <c r="A65" s="88" t="s">
        <v>338</v>
      </c>
      <c r="B65" s="85" t="s">
        <v>265</v>
      </c>
      <c r="C65" s="85"/>
      <c r="D65" s="86"/>
      <c r="E65" s="87"/>
      <c r="F65" s="87"/>
    </row>
    <row r="66" spans="1:6" x14ac:dyDescent="0.25">
      <c r="A66" s="88"/>
      <c r="B66" s="85" t="s">
        <v>264</v>
      </c>
      <c r="C66" s="85"/>
      <c r="D66" s="86"/>
      <c r="E66" s="87"/>
      <c r="F66" s="87"/>
    </row>
    <row r="67" spans="1:6" x14ac:dyDescent="0.25">
      <c r="A67" s="88"/>
      <c r="B67" s="85" t="s">
        <v>263</v>
      </c>
      <c r="C67" s="85"/>
      <c r="D67" s="86"/>
      <c r="E67" s="87"/>
      <c r="F67" s="87"/>
    </row>
    <row r="68" spans="1:6" x14ac:dyDescent="0.25">
      <c r="A68" s="88"/>
      <c r="B68" s="85" t="s">
        <v>262</v>
      </c>
      <c r="C68" s="85"/>
      <c r="D68" s="87"/>
      <c r="E68" s="87"/>
      <c r="F68" s="87"/>
    </row>
    <row r="69" spans="1:6" x14ac:dyDescent="0.25">
      <c r="A69" s="88"/>
      <c r="B69" s="85" t="s">
        <v>261</v>
      </c>
      <c r="C69" s="85" t="s">
        <v>54</v>
      </c>
      <c r="D69" s="87">
        <v>300</v>
      </c>
      <c r="E69" s="87"/>
      <c r="F69" s="87">
        <f>D69*E69</f>
        <v>0</v>
      </c>
    </row>
    <row r="70" spans="1:6" x14ac:dyDescent="0.25">
      <c r="A70" s="88"/>
      <c r="B70" s="85"/>
      <c r="C70" s="85"/>
      <c r="D70" s="86"/>
      <c r="E70" s="87"/>
      <c r="F70" s="87"/>
    </row>
    <row r="71" spans="1:6" x14ac:dyDescent="0.25">
      <c r="A71" s="88"/>
      <c r="B71" s="85" t="s">
        <v>260</v>
      </c>
      <c r="C71" s="85"/>
      <c r="D71" s="86"/>
      <c r="E71" s="87"/>
      <c r="F71" s="87"/>
    </row>
    <row r="72" spans="1:6" x14ac:dyDescent="0.25">
      <c r="A72" s="88" t="s">
        <v>333</v>
      </c>
      <c r="B72" s="85" t="s">
        <v>258</v>
      </c>
      <c r="C72" s="85"/>
      <c r="D72" s="86"/>
      <c r="E72" s="87"/>
      <c r="F72" s="87"/>
    </row>
    <row r="73" spans="1:6" x14ac:dyDescent="0.25">
      <c r="A73" s="88"/>
      <c r="B73" s="85" t="s">
        <v>257</v>
      </c>
      <c r="C73" s="85" t="s">
        <v>54</v>
      </c>
      <c r="D73" s="87">
        <v>803</v>
      </c>
      <c r="E73" s="87"/>
      <c r="F73" s="87">
        <f>D73*E73</f>
        <v>0</v>
      </c>
    </row>
    <row r="74" spans="1:6" x14ac:dyDescent="0.25">
      <c r="A74" s="88"/>
      <c r="B74" s="85"/>
      <c r="C74" s="85"/>
      <c r="D74" s="86"/>
      <c r="E74" s="87"/>
      <c r="F74" s="87"/>
    </row>
    <row r="75" spans="1:6" x14ac:dyDescent="0.25">
      <c r="A75" s="88"/>
      <c r="B75" s="85" t="s">
        <v>497</v>
      </c>
      <c r="C75" s="85"/>
      <c r="D75" s="87"/>
      <c r="E75" s="87"/>
      <c r="F75" s="87"/>
    </row>
    <row r="76" spans="1:6" x14ac:dyDescent="0.25">
      <c r="A76" s="88" t="s">
        <v>325</v>
      </c>
      <c r="B76" s="85" t="s">
        <v>496</v>
      </c>
      <c r="C76" s="85"/>
      <c r="D76" s="87"/>
      <c r="E76" s="87"/>
      <c r="F76" s="87"/>
    </row>
    <row r="77" spans="1:6" x14ac:dyDescent="0.25">
      <c r="A77" s="88"/>
      <c r="B77" s="85" t="s">
        <v>495</v>
      </c>
      <c r="C77" s="85"/>
      <c r="D77" s="87"/>
      <c r="E77" s="87"/>
      <c r="F77" s="87"/>
    </row>
    <row r="78" spans="1:6" x14ac:dyDescent="0.25">
      <c r="A78" s="88"/>
      <c r="B78" s="85" t="s">
        <v>494</v>
      </c>
      <c r="C78" s="85"/>
      <c r="D78" s="87"/>
      <c r="E78" s="87"/>
      <c r="F78" s="87"/>
    </row>
    <row r="79" spans="1:6" x14ac:dyDescent="0.25">
      <c r="A79" s="88"/>
      <c r="B79" s="85" t="s">
        <v>493</v>
      </c>
      <c r="C79" s="85"/>
      <c r="D79" s="87"/>
      <c r="E79" s="87"/>
      <c r="F79" s="87"/>
    </row>
    <row r="80" spans="1:6" x14ac:dyDescent="0.25">
      <c r="A80" s="88"/>
      <c r="B80" s="85" t="s">
        <v>492</v>
      </c>
      <c r="C80" s="85" t="s">
        <v>54</v>
      </c>
      <c r="D80" s="87">
        <v>30</v>
      </c>
      <c r="E80" s="87"/>
      <c r="F80" s="87">
        <f>D80*E80</f>
        <v>0</v>
      </c>
    </row>
    <row r="81" spans="1:6" x14ac:dyDescent="0.25">
      <c r="A81" s="88"/>
      <c r="B81" s="85"/>
      <c r="C81" s="85"/>
      <c r="D81" s="87"/>
      <c r="E81" s="87"/>
      <c r="F81" s="87"/>
    </row>
    <row r="82" spans="1:6" x14ac:dyDescent="0.25">
      <c r="A82" s="88"/>
      <c r="B82" s="85" t="s">
        <v>256</v>
      </c>
      <c r="C82" s="85"/>
      <c r="D82" s="86"/>
      <c r="E82" s="87"/>
      <c r="F82" s="87"/>
    </row>
    <row r="83" spans="1:6" x14ac:dyDescent="0.25">
      <c r="A83" s="88" t="s">
        <v>321</v>
      </c>
      <c r="B83" s="85" t="s">
        <v>251</v>
      </c>
      <c r="C83" s="85"/>
      <c r="D83" s="86"/>
      <c r="E83" s="87"/>
      <c r="F83" s="87"/>
    </row>
    <row r="84" spans="1:6" x14ac:dyDescent="0.25">
      <c r="A84" s="88"/>
      <c r="B84" s="85" t="s">
        <v>254</v>
      </c>
      <c r="C84" s="85"/>
      <c r="D84" s="86"/>
      <c r="E84" s="87"/>
      <c r="F84" s="87"/>
    </row>
    <row r="85" spans="1:6" x14ac:dyDescent="0.25">
      <c r="A85" s="88"/>
      <c r="B85" s="85" t="s">
        <v>249</v>
      </c>
      <c r="C85" s="85"/>
      <c r="D85" s="87"/>
      <c r="E85" s="87"/>
      <c r="F85" s="87"/>
    </row>
    <row r="86" spans="1:6" x14ac:dyDescent="0.25">
      <c r="A86" s="88"/>
      <c r="B86" s="85" t="s">
        <v>248</v>
      </c>
      <c r="C86" s="85" t="s">
        <v>38</v>
      </c>
      <c r="D86" s="87">
        <v>240</v>
      </c>
      <c r="E86" s="87"/>
      <c r="F86" s="87">
        <f>D86*E86</f>
        <v>0</v>
      </c>
    </row>
    <row r="87" spans="1:6" x14ac:dyDescent="0.25">
      <c r="A87" s="88"/>
      <c r="B87" s="85"/>
      <c r="C87" s="85"/>
      <c r="D87" s="87"/>
      <c r="E87" s="87"/>
      <c r="F87" s="87"/>
    </row>
    <row r="88" spans="1:6" x14ac:dyDescent="0.25">
      <c r="A88" s="88"/>
      <c r="B88" s="85" t="s">
        <v>491</v>
      </c>
      <c r="C88" s="85"/>
      <c r="D88" s="86"/>
      <c r="E88" s="87"/>
      <c r="F88" s="87"/>
    </row>
    <row r="89" spans="1:6" x14ac:dyDescent="0.25">
      <c r="A89" s="88" t="s">
        <v>316</v>
      </c>
      <c r="B89" s="85" t="s">
        <v>251</v>
      </c>
      <c r="C89" s="85"/>
      <c r="D89" s="86"/>
      <c r="E89" s="87"/>
      <c r="F89" s="87"/>
    </row>
    <row r="90" spans="1:6" x14ac:dyDescent="0.25">
      <c r="A90" s="88"/>
      <c r="B90" s="85" t="s">
        <v>250</v>
      </c>
      <c r="C90" s="85"/>
      <c r="D90" s="86"/>
      <c r="E90" s="87"/>
      <c r="F90" s="87"/>
    </row>
    <row r="91" spans="1:6" x14ac:dyDescent="0.25">
      <c r="A91" s="88"/>
      <c r="B91" s="85" t="s">
        <v>249</v>
      </c>
      <c r="C91" s="85"/>
      <c r="D91" s="86"/>
      <c r="E91" s="87"/>
      <c r="F91" s="87"/>
    </row>
    <row r="92" spans="1:6" x14ac:dyDescent="0.25">
      <c r="A92" s="88"/>
      <c r="B92" s="85" t="s">
        <v>490</v>
      </c>
      <c r="C92" s="85" t="s">
        <v>38</v>
      </c>
      <c r="D92" s="87">
        <v>180</v>
      </c>
      <c r="E92" s="87"/>
      <c r="F92" s="87">
        <f>D92*E92</f>
        <v>0</v>
      </c>
    </row>
    <row r="93" spans="1:6" x14ac:dyDescent="0.25">
      <c r="A93" s="88"/>
      <c r="B93" s="85"/>
      <c r="C93" s="85"/>
      <c r="D93" s="87"/>
      <c r="E93" s="87"/>
      <c r="F93" s="87"/>
    </row>
    <row r="94" spans="1:6" x14ac:dyDescent="0.25">
      <c r="A94" s="88"/>
      <c r="B94" s="85" t="s">
        <v>244</v>
      </c>
      <c r="C94" s="85"/>
      <c r="D94" s="87"/>
      <c r="E94" s="87"/>
      <c r="F94" s="87"/>
    </row>
    <row r="95" spans="1:6" x14ac:dyDescent="0.25">
      <c r="A95" s="88" t="s">
        <v>313</v>
      </c>
      <c r="B95" s="85" t="s">
        <v>242</v>
      </c>
      <c r="C95" s="85"/>
      <c r="D95" s="87"/>
      <c r="E95" s="87"/>
      <c r="F95" s="87"/>
    </row>
    <row r="96" spans="1:6" x14ac:dyDescent="0.25">
      <c r="A96" s="88"/>
      <c r="B96" s="85" t="s">
        <v>241</v>
      </c>
      <c r="C96" s="85" t="s">
        <v>240</v>
      </c>
      <c r="D96" s="87">
        <v>30</v>
      </c>
      <c r="E96" s="87"/>
      <c r="F96" s="87">
        <f>D96*E96</f>
        <v>0</v>
      </c>
    </row>
    <row r="97" spans="1:6" x14ac:dyDescent="0.25">
      <c r="A97" s="88"/>
      <c r="B97" s="85"/>
      <c r="C97" s="85"/>
      <c r="D97" s="87"/>
      <c r="E97" s="87"/>
      <c r="F97" s="87"/>
    </row>
    <row r="98" spans="1:6" ht="13" x14ac:dyDescent="0.3">
      <c r="A98" s="83"/>
      <c r="B98" s="90" t="s">
        <v>232</v>
      </c>
      <c r="C98" s="90"/>
      <c r="D98" s="91"/>
      <c r="E98" s="91"/>
      <c r="F98" s="91">
        <f>SUM(F34:F96)</f>
        <v>0</v>
      </c>
    </row>
    <row r="99" spans="1:6" ht="13" x14ac:dyDescent="0.3">
      <c r="A99" s="83"/>
      <c r="B99" s="85"/>
      <c r="C99" s="85"/>
      <c r="D99" s="87"/>
      <c r="E99" s="87"/>
      <c r="F99" s="87"/>
    </row>
    <row r="100" spans="1:6" ht="13" x14ac:dyDescent="0.3">
      <c r="A100" s="83" t="s">
        <v>284</v>
      </c>
      <c r="B100" s="84" t="s">
        <v>470</v>
      </c>
      <c r="C100" s="85"/>
      <c r="D100" s="87"/>
      <c r="E100" s="87"/>
      <c r="F100" s="87"/>
    </row>
    <row r="101" spans="1:6" ht="13" x14ac:dyDescent="0.3">
      <c r="A101" s="83"/>
      <c r="B101" s="84"/>
      <c r="C101" s="85"/>
      <c r="D101" s="87"/>
      <c r="E101" s="87"/>
      <c r="F101" s="87"/>
    </row>
    <row r="102" spans="1:6" x14ac:dyDescent="0.25">
      <c r="A102" s="88"/>
      <c r="B102" s="85" t="s">
        <v>9</v>
      </c>
      <c r="C102" s="85"/>
      <c r="D102" s="87"/>
      <c r="E102" s="87"/>
      <c r="F102" s="87"/>
    </row>
    <row r="103" spans="1:6" x14ac:dyDescent="0.25">
      <c r="A103" s="88" t="s">
        <v>281</v>
      </c>
      <c r="B103" s="85" t="s">
        <v>251</v>
      </c>
      <c r="C103" s="85"/>
      <c r="D103" s="87"/>
      <c r="E103" s="87"/>
      <c r="F103" s="87"/>
    </row>
    <row r="104" spans="1:6" x14ac:dyDescent="0.25">
      <c r="A104" s="88"/>
      <c r="B104" s="85" t="s">
        <v>489</v>
      </c>
      <c r="C104" s="85"/>
      <c r="D104" s="87"/>
      <c r="E104" s="87"/>
      <c r="F104" s="87"/>
    </row>
    <row r="105" spans="1:6" x14ac:dyDescent="0.25">
      <c r="A105" s="88"/>
      <c r="B105" s="85" t="s">
        <v>488</v>
      </c>
      <c r="C105" s="85" t="s">
        <v>7</v>
      </c>
      <c r="D105" s="87">
        <v>20</v>
      </c>
      <c r="E105" s="87"/>
      <c r="F105" s="87">
        <f>D105*E105</f>
        <v>0</v>
      </c>
    </row>
    <row r="106" spans="1:6" x14ac:dyDescent="0.25">
      <c r="A106" s="88"/>
      <c r="B106" s="85"/>
      <c r="C106" s="85"/>
      <c r="D106" s="87"/>
      <c r="E106" s="87"/>
      <c r="F106" s="87"/>
    </row>
    <row r="107" spans="1:6" x14ac:dyDescent="0.25">
      <c r="A107" s="88"/>
      <c r="B107" s="85" t="s">
        <v>9</v>
      </c>
      <c r="C107" s="85"/>
      <c r="D107" s="87"/>
      <c r="E107" s="87"/>
      <c r="F107" s="87"/>
    </row>
    <row r="108" spans="1:6" x14ac:dyDescent="0.25">
      <c r="A108" s="88" t="s">
        <v>276</v>
      </c>
      <c r="B108" s="85" t="s">
        <v>487</v>
      </c>
      <c r="C108" s="85" t="s">
        <v>7</v>
      </c>
      <c r="D108" s="87">
        <v>5</v>
      </c>
      <c r="E108" s="87"/>
      <c r="F108" s="87">
        <f>D108*E108</f>
        <v>0</v>
      </c>
    </row>
    <row r="109" spans="1:6" x14ac:dyDescent="0.25">
      <c r="A109" s="88"/>
      <c r="B109" s="96" t="s">
        <v>486</v>
      </c>
      <c r="C109" s="85"/>
      <c r="D109" s="87"/>
      <c r="E109" s="87"/>
      <c r="F109" s="87"/>
    </row>
    <row r="110" spans="1:6" x14ac:dyDescent="0.25">
      <c r="A110" s="88"/>
      <c r="B110" s="96" t="s">
        <v>485</v>
      </c>
      <c r="C110" s="85"/>
      <c r="D110" s="87"/>
      <c r="E110" s="87"/>
      <c r="F110" s="87"/>
    </row>
    <row r="111" spans="1:6" x14ac:dyDescent="0.25">
      <c r="A111" s="88"/>
      <c r="B111" s="85"/>
      <c r="C111" s="85"/>
      <c r="D111" s="87"/>
      <c r="E111" s="87"/>
      <c r="F111" s="87"/>
    </row>
    <row r="112" spans="1:6" ht="13" x14ac:dyDescent="0.3">
      <c r="A112" s="83"/>
      <c r="B112" s="90" t="s">
        <v>466</v>
      </c>
      <c r="C112" s="90"/>
      <c r="D112" s="91"/>
      <c r="E112" s="91"/>
      <c r="F112" s="91">
        <f>SUM(F100:F111)</f>
        <v>0</v>
      </c>
    </row>
    <row r="113" spans="1:6" ht="13" x14ac:dyDescent="0.3">
      <c r="A113" s="83"/>
      <c r="B113" s="85"/>
      <c r="C113" s="85"/>
      <c r="D113" s="87"/>
      <c r="E113" s="87"/>
      <c r="F113" s="87"/>
    </row>
    <row r="114" spans="1:6" ht="13" x14ac:dyDescent="0.3">
      <c r="A114" s="83" t="s">
        <v>231</v>
      </c>
      <c r="B114" s="84" t="s">
        <v>132</v>
      </c>
      <c r="C114" s="85"/>
      <c r="D114" s="87"/>
      <c r="E114" s="87"/>
      <c r="F114" s="87"/>
    </row>
    <row r="115" spans="1:6" ht="13" x14ac:dyDescent="0.3">
      <c r="A115" s="83"/>
      <c r="B115" s="84"/>
      <c r="C115" s="85"/>
      <c r="D115" s="87"/>
      <c r="E115" s="87"/>
      <c r="F115" s="87"/>
    </row>
    <row r="116" spans="1:6" x14ac:dyDescent="0.25">
      <c r="A116" s="88"/>
      <c r="B116" s="85" t="s">
        <v>9</v>
      </c>
      <c r="C116" s="85"/>
      <c r="D116" s="87"/>
      <c r="E116" s="87"/>
      <c r="F116" s="87"/>
    </row>
    <row r="117" spans="1:6" x14ac:dyDescent="0.25">
      <c r="A117" s="88" t="s">
        <v>228</v>
      </c>
      <c r="B117" s="85" t="s">
        <v>130</v>
      </c>
      <c r="C117" s="85"/>
      <c r="D117" s="87"/>
      <c r="E117" s="87"/>
      <c r="F117" s="87"/>
    </row>
    <row r="118" spans="1:6" x14ac:dyDescent="0.25">
      <c r="A118" s="88"/>
      <c r="B118" s="85" t="s">
        <v>129</v>
      </c>
      <c r="C118" s="85"/>
      <c r="D118" s="87"/>
      <c r="E118" s="87"/>
      <c r="F118" s="87"/>
    </row>
    <row r="119" spans="1:6" x14ac:dyDescent="0.25">
      <c r="A119" s="88"/>
      <c r="B119" s="85" t="s">
        <v>128</v>
      </c>
      <c r="C119" s="85" t="s">
        <v>7</v>
      </c>
      <c r="D119" s="87">
        <v>2</v>
      </c>
      <c r="E119" s="87"/>
      <c r="F119" s="87">
        <f>D119*E119</f>
        <v>0</v>
      </c>
    </row>
    <row r="120" spans="1:6" x14ac:dyDescent="0.25">
      <c r="A120" s="88"/>
      <c r="B120" s="85"/>
      <c r="C120" s="85"/>
      <c r="D120" s="87"/>
      <c r="E120" s="87"/>
      <c r="F120" s="87"/>
    </row>
    <row r="121" spans="1:6" x14ac:dyDescent="0.25">
      <c r="A121" s="88"/>
      <c r="B121" s="85" t="s">
        <v>127</v>
      </c>
      <c r="C121" s="85"/>
      <c r="D121" s="87"/>
      <c r="E121" s="87"/>
      <c r="F121" s="87"/>
    </row>
    <row r="122" spans="1:6" x14ac:dyDescent="0.25">
      <c r="A122" s="88" t="s">
        <v>223</v>
      </c>
      <c r="B122" s="85" t="s">
        <v>125</v>
      </c>
      <c r="C122" s="85"/>
      <c r="D122" s="87"/>
      <c r="E122" s="87"/>
      <c r="F122" s="87"/>
    </row>
    <row r="123" spans="1:6" x14ac:dyDescent="0.25">
      <c r="A123" s="88"/>
      <c r="B123" s="85" t="s">
        <v>124</v>
      </c>
      <c r="C123" s="85"/>
      <c r="D123" s="87"/>
      <c r="E123" s="87"/>
      <c r="F123" s="87"/>
    </row>
    <row r="124" spans="1:6" x14ac:dyDescent="0.25">
      <c r="A124" s="88"/>
      <c r="B124" s="85" t="s">
        <v>123</v>
      </c>
      <c r="C124" s="85" t="s">
        <v>7</v>
      </c>
      <c r="D124" s="87">
        <v>3</v>
      </c>
      <c r="E124" s="87"/>
      <c r="F124" s="87">
        <f>D124*E124</f>
        <v>0</v>
      </c>
    </row>
    <row r="125" spans="1:6" x14ac:dyDescent="0.25">
      <c r="A125" s="88"/>
      <c r="B125" s="85"/>
      <c r="C125" s="85"/>
      <c r="D125" s="87"/>
      <c r="E125" s="87"/>
      <c r="F125" s="87"/>
    </row>
    <row r="126" spans="1:6" x14ac:dyDescent="0.25">
      <c r="A126" s="88"/>
      <c r="B126" s="85"/>
      <c r="C126" s="85"/>
      <c r="D126" s="87"/>
      <c r="E126" s="87"/>
      <c r="F126" s="87"/>
    </row>
    <row r="127" spans="1:6" x14ac:dyDescent="0.25">
      <c r="A127" s="88"/>
      <c r="B127" s="85" t="s">
        <v>465</v>
      </c>
      <c r="C127" s="85"/>
      <c r="D127" s="87"/>
      <c r="E127" s="87"/>
      <c r="F127" s="87"/>
    </row>
    <row r="128" spans="1:6" x14ac:dyDescent="0.25">
      <c r="A128" s="88" t="s">
        <v>221</v>
      </c>
      <c r="B128" s="85" t="s">
        <v>120</v>
      </c>
      <c r="C128" s="85"/>
      <c r="D128" s="87"/>
      <c r="E128" s="87"/>
      <c r="F128" s="87"/>
    </row>
    <row r="129" spans="1:6" x14ac:dyDescent="0.25">
      <c r="A129" s="88"/>
      <c r="B129" s="85" t="s">
        <v>119</v>
      </c>
      <c r="C129" s="85"/>
      <c r="D129" s="87"/>
      <c r="E129" s="87"/>
      <c r="F129" s="87"/>
    </row>
    <row r="130" spans="1:6" x14ac:dyDescent="0.25">
      <c r="A130" s="88"/>
      <c r="B130" s="85" t="s">
        <v>118</v>
      </c>
      <c r="C130" s="85"/>
      <c r="D130" s="87"/>
      <c r="E130" s="87"/>
      <c r="F130" s="87"/>
    </row>
    <row r="131" spans="1:6" x14ac:dyDescent="0.25">
      <c r="A131" s="88"/>
      <c r="B131" s="85" t="s">
        <v>464</v>
      </c>
      <c r="C131" s="85" t="s">
        <v>7</v>
      </c>
      <c r="D131" s="87">
        <v>3</v>
      </c>
      <c r="E131" s="87"/>
      <c r="F131" s="87">
        <f>D131*E131</f>
        <v>0</v>
      </c>
    </row>
    <row r="132" spans="1:6" x14ac:dyDescent="0.25">
      <c r="A132" s="88"/>
      <c r="B132" s="85"/>
      <c r="C132" s="85"/>
      <c r="D132" s="87"/>
      <c r="E132" s="87"/>
      <c r="F132" s="87"/>
    </row>
    <row r="133" spans="1:6" x14ac:dyDescent="0.25">
      <c r="A133" s="88"/>
      <c r="B133" s="85" t="s">
        <v>91</v>
      </c>
      <c r="C133" s="85"/>
      <c r="D133" s="87"/>
      <c r="E133" s="87"/>
      <c r="F133" s="87"/>
    </row>
    <row r="134" spans="1:6" x14ac:dyDescent="0.25">
      <c r="A134" s="88" t="s">
        <v>216</v>
      </c>
      <c r="B134" s="85" t="s">
        <v>89</v>
      </c>
      <c r="C134" s="85"/>
      <c r="D134" s="87"/>
      <c r="E134" s="87"/>
      <c r="F134" s="87"/>
    </row>
    <row r="135" spans="1:6" x14ac:dyDescent="0.25">
      <c r="A135" s="88"/>
      <c r="B135" s="85" t="s">
        <v>88</v>
      </c>
      <c r="C135" s="85"/>
      <c r="D135" s="87"/>
      <c r="E135" s="87"/>
      <c r="F135" s="87"/>
    </row>
    <row r="136" spans="1:6" x14ac:dyDescent="0.25">
      <c r="A136" s="88"/>
      <c r="B136" s="85" t="s">
        <v>87</v>
      </c>
      <c r="C136" s="85"/>
      <c r="D136" s="87"/>
      <c r="E136" s="87"/>
      <c r="F136" s="87"/>
    </row>
    <row r="137" spans="1:6" x14ac:dyDescent="0.25">
      <c r="A137" s="88"/>
      <c r="B137" s="85" t="s">
        <v>103</v>
      </c>
      <c r="C137" s="85" t="s">
        <v>7</v>
      </c>
      <c r="D137" s="87">
        <v>3</v>
      </c>
      <c r="E137" s="87"/>
      <c r="F137" s="87">
        <f>D137*E137</f>
        <v>0</v>
      </c>
    </row>
    <row r="138" spans="1:6" x14ac:dyDescent="0.25">
      <c r="A138" s="88"/>
      <c r="B138" s="85"/>
      <c r="C138" s="85"/>
      <c r="D138" s="87"/>
      <c r="E138" s="87"/>
      <c r="F138" s="87"/>
    </row>
    <row r="139" spans="1:6" x14ac:dyDescent="0.25">
      <c r="A139" s="88"/>
      <c r="B139" s="85" t="s">
        <v>91</v>
      </c>
      <c r="C139" s="85"/>
      <c r="D139" s="87"/>
      <c r="E139" s="87"/>
      <c r="F139" s="87"/>
    </row>
    <row r="140" spans="1:6" x14ac:dyDescent="0.25">
      <c r="A140" s="88" t="s">
        <v>209</v>
      </c>
      <c r="B140" s="85" t="s">
        <v>89</v>
      </c>
      <c r="C140" s="85"/>
      <c r="D140" s="87"/>
      <c r="E140" s="87"/>
      <c r="F140" s="87"/>
    </row>
    <row r="141" spans="1:6" x14ac:dyDescent="0.25">
      <c r="A141" s="88"/>
      <c r="B141" s="85" t="s">
        <v>88</v>
      </c>
      <c r="C141" s="85"/>
      <c r="D141" s="87"/>
      <c r="E141" s="87"/>
      <c r="F141" s="87"/>
    </row>
    <row r="142" spans="1:6" x14ac:dyDescent="0.25">
      <c r="A142" s="88"/>
      <c r="B142" s="85" t="s">
        <v>87</v>
      </c>
      <c r="C142" s="85"/>
      <c r="D142" s="87"/>
      <c r="E142" s="87"/>
      <c r="F142" s="87"/>
    </row>
    <row r="143" spans="1:6" x14ac:dyDescent="0.25">
      <c r="A143" s="88"/>
      <c r="B143" s="85" t="s">
        <v>86</v>
      </c>
      <c r="C143" s="85" t="s">
        <v>7</v>
      </c>
      <c r="D143" s="87">
        <v>2</v>
      </c>
      <c r="E143" s="87"/>
      <c r="F143" s="87">
        <f>D143*E143</f>
        <v>0</v>
      </c>
    </row>
    <row r="144" spans="1:6" x14ac:dyDescent="0.25">
      <c r="A144" s="88"/>
      <c r="B144" s="85"/>
      <c r="C144" s="85"/>
      <c r="D144" s="87"/>
      <c r="E144" s="87"/>
      <c r="F144" s="87"/>
    </row>
    <row r="145" spans="1:6" x14ac:dyDescent="0.25">
      <c r="A145" s="88"/>
      <c r="B145" s="85" t="s">
        <v>484</v>
      </c>
      <c r="C145" s="85"/>
      <c r="D145" s="87"/>
      <c r="E145" s="87"/>
      <c r="F145" s="87"/>
    </row>
    <row r="146" spans="1:6" x14ac:dyDescent="0.25">
      <c r="A146" s="88" t="s">
        <v>205</v>
      </c>
      <c r="B146" s="85" t="s">
        <v>483</v>
      </c>
      <c r="C146" s="85"/>
      <c r="D146" s="87"/>
      <c r="E146" s="87"/>
      <c r="F146" s="87"/>
    </row>
    <row r="147" spans="1:6" x14ac:dyDescent="0.25">
      <c r="A147" s="88"/>
      <c r="B147" s="85" t="s">
        <v>482</v>
      </c>
      <c r="C147" s="85"/>
      <c r="D147" s="87"/>
      <c r="E147" s="87"/>
      <c r="F147" s="87"/>
    </row>
    <row r="148" spans="1:6" x14ac:dyDescent="0.25">
      <c r="A148" s="88"/>
      <c r="B148" s="85" t="s">
        <v>479</v>
      </c>
      <c r="C148" s="85"/>
      <c r="D148" s="87"/>
      <c r="E148" s="87"/>
      <c r="F148" s="87"/>
    </row>
    <row r="149" spans="1:6" x14ac:dyDescent="0.25">
      <c r="A149" s="88"/>
      <c r="B149" s="85" t="s">
        <v>478</v>
      </c>
      <c r="C149" s="85"/>
      <c r="D149" s="87"/>
      <c r="E149" s="87"/>
      <c r="F149" s="87"/>
    </row>
    <row r="150" spans="1:6" x14ac:dyDescent="0.25">
      <c r="A150" s="88"/>
      <c r="B150" s="85" t="s">
        <v>68</v>
      </c>
      <c r="C150" s="85"/>
      <c r="D150" s="87"/>
      <c r="E150" s="87"/>
      <c r="F150" s="87"/>
    </row>
    <row r="151" spans="1:6" x14ac:dyDescent="0.25">
      <c r="A151" s="88"/>
      <c r="B151" s="85" t="s">
        <v>477</v>
      </c>
      <c r="C151" s="85"/>
      <c r="D151" s="87"/>
      <c r="E151" s="87"/>
      <c r="F151" s="87"/>
    </row>
    <row r="152" spans="1:6" x14ac:dyDescent="0.25">
      <c r="A152" s="88"/>
      <c r="B152" s="85" t="s">
        <v>481</v>
      </c>
      <c r="C152" s="85" t="s">
        <v>38</v>
      </c>
      <c r="D152" s="87">
        <v>320</v>
      </c>
      <c r="E152" s="87"/>
      <c r="F152" s="87">
        <f>D152*E152</f>
        <v>0</v>
      </c>
    </row>
    <row r="153" spans="1:6" x14ac:dyDescent="0.25">
      <c r="A153" s="88"/>
      <c r="B153" s="85"/>
      <c r="C153" s="85"/>
      <c r="D153" s="87"/>
      <c r="E153" s="87"/>
      <c r="F153" s="87"/>
    </row>
    <row r="154" spans="1:6" x14ac:dyDescent="0.25">
      <c r="A154" s="88"/>
      <c r="B154" s="85" t="s">
        <v>480</v>
      </c>
      <c r="C154" s="85"/>
      <c r="D154" s="87"/>
      <c r="E154" s="87"/>
      <c r="F154" s="87"/>
    </row>
    <row r="155" spans="1:6" x14ac:dyDescent="0.25">
      <c r="A155" s="88" t="s">
        <v>199</v>
      </c>
      <c r="B155" s="85" t="s">
        <v>72</v>
      </c>
      <c r="C155" s="85"/>
      <c r="D155" s="87"/>
      <c r="E155" s="87"/>
      <c r="F155" s="87"/>
    </row>
    <row r="156" spans="1:6" x14ac:dyDescent="0.25">
      <c r="A156" s="88"/>
      <c r="B156" s="85" t="s">
        <v>71</v>
      </c>
      <c r="C156" s="85"/>
      <c r="D156" s="87"/>
      <c r="E156" s="87"/>
      <c r="F156" s="87"/>
    </row>
    <row r="157" spans="1:6" x14ac:dyDescent="0.25">
      <c r="A157" s="88"/>
      <c r="B157" s="85" t="s">
        <v>479</v>
      </c>
      <c r="C157" s="85"/>
      <c r="D157" s="87"/>
      <c r="E157" s="87"/>
      <c r="F157" s="87"/>
    </row>
    <row r="158" spans="1:6" x14ac:dyDescent="0.25">
      <c r="A158" s="88"/>
      <c r="B158" s="85" t="s">
        <v>478</v>
      </c>
      <c r="C158" s="85"/>
      <c r="D158" s="87"/>
      <c r="E158" s="87"/>
      <c r="F158" s="87"/>
    </row>
    <row r="159" spans="1:6" x14ac:dyDescent="0.25">
      <c r="A159" s="88"/>
      <c r="B159" s="85" t="s">
        <v>68</v>
      </c>
      <c r="C159" s="85"/>
      <c r="D159" s="87"/>
      <c r="E159" s="87"/>
      <c r="F159" s="87"/>
    </row>
    <row r="160" spans="1:6" x14ac:dyDescent="0.25">
      <c r="A160" s="88"/>
      <c r="B160" s="85" t="s">
        <v>477</v>
      </c>
      <c r="C160" s="85"/>
      <c r="D160" s="87"/>
      <c r="E160" s="87"/>
      <c r="F160" s="87"/>
    </row>
    <row r="161" spans="1:6" x14ac:dyDescent="0.25">
      <c r="A161" s="88"/>
      <c r="B161" s="85" t="s">
        <v>66</v>
      </c>
      <c r="C161" s="85" t="s">
        <v>54</v>
      </c>
      <c r="D161" s="87">
        <v>50</v>
      </c>
      <c r="E161" s="87"/>
      <c r="F161" s="87">
        <f>D161*E161</f>
        <v>0</v>
      </c>
    </row>
    <row r="162" spans="1:6" ht="13" x14ac:dyDescent="0.3">
      <c r="A162" s="83"/>
      <c r="B162" s="84"/>
      <c r="C162" s="85"/>
      <c r="D162" s="87"/>
      <c r="E162" s="87"/>
      <c r="F162" s="87"/>
    </row>
    <row r="163" spans="1:6" ht="13" x14ac:dyDescent="0.3">
      <c r="A163" s="83"/>
      <c r="B163" s="90" t="s">
        <v>33</v>
      </c>
      <c r="C163" s="90"/>
      <c r="D163" s="91"/>
      <c r="E163" s="91"/>
      <c r="F163" s="91">
        <f>SUM(F114:F162)</f>
        <v>0</v>
      </c>
    </row>
    <row r="164" spans="1:6" ht="13" x14ac:dyDescent="0.3">
      <c r="A164" s="83"/>
      <c r="B164" s="85"/>
      <c r="C164" s="85"/>
      <c r="D164" s="87"/>
      <c r="E164" s="87"/>
      <c r="F164" s="87"/>
    </row>
    <row r="165" spans="1:6" ht="13" x14ac:dyDescent="0.3">
      <c r="A165" s="83"/>
      <c r="B165" s="84"/>
      <c r="C165" s="85"/>
      <c r="D165" s="87"/>
      <c r="E165" s="87"/>
      <c r="F165" s="87"/>
    </row>
    <row r="166" spans="1:6" ht="13" x14ac:dyDescent="0.3">
      <c r="A166" s="83"/>
      <c r="B166" s="84"/>
      <c r="C166" s="85"/>
      <c r="D166" s="87"/>
      <c r="E166" s="87"/>
      <c r="F166" s="87"/>
    </row>
    <row r="167" spans="1:6" ht="13" x14ac:dyDescent="0.3">
      <c r="A167" s="83"/>
      <c r="B167" s="84"/>
      <c r="C167" s="85"/>
      <c r="D167" s="87"/>
      <c r="E167" s="87"/>
      <c r="F167" s="87"/>
    </row>
    <row r="168" spans="1:6" ht="13" x14ac:dyDescent="0.3">
      <c r="A168" s="83"/>
      <c r="B168" s="84"/>
      <c r="C168" s="85"/>
      <c r="D168" s="87"/>
      <c r="E168" s="87"/>
      <c r="F168" s="87"/>
    </row>
    <row r="169" spans="1:6" ht="13" x14ac:dyDescent="0.3">
      <c r="A169" s="83"/>
      <c r="B169" s="84" t="s">
        <v>5</v>
      </c>
      <c r="C169" s="85"/>
      <c r="D169" s="87"/>
      <c r="E169" s="87"/>
      <c r="F169" s="87"/>
    </row>
    <row r="170" spans="1:6" ht="13" x14ac:dyDescent="0.3">
      <c r="A170" s="83"/>
      <c r="B170" s="84"/>
      <c r="C170" s="85"/>
      <c r="D170" s="87"/>
      <c r="E170" s="87"/>
      <c r="F170" s="87"/>
    </row>
    <row r="171" spans="1:6" x14ac:dyDescent="0.25">
      <c r="A171" s="94" t="str">
        <f>A16</f>
        <v>1.00</v>
      </c>
      <c r="B171" s="95" t="str">
        <f>B16</f>
        <v>ZEMELJSKA DELA IN TEMELJENJE</v>
      </c>
      <c r="C171" s="85"/>
      <c r="D171" s="87"/>
      <c r="E171" s="87"/>
      <c r="F171" s="87">
        <f>F32</f>
        <v>0</v>
      </c>
    </row>
    <row r="172" spans="1:6" x14ac:dyDescent="0.25">
      <c r="A172" s="94"/>
      <c r="B172" s="95"/>
      <c r="C172" s="85"/>
      <c r="D172" s="87"/>
      <c r="E172" s="87"/>
      <c r="F172" s="87"/>
    </row>
    <row r="173" spans="1:6" x14ac:dyDescent="0.25">
      <c r="A173" s="94" t="str">
        <f>A34</f>
        <v>2.00</v>
      </c>
      <c r="B173" s="95" t="str">
        <f>B34</f>
        <v>VOZIŠČNE KONSTRUKCIJE</v>
      </c>
      <c r="C173" s="85"/>
      <c r="D173" s="87"/>
      <c r="E173" s="87"/>
      <c r="F173" s="87">
        <f>F98</f>
        <v>0</v>
      </c>
    </row>
    <row r="174" spans="1:6" x14ac:dyDescent="0.25">
      <c r="A174" s="94"/>
      <c r="B174" s="95"/>
      <c r="C174" s="85"/>
      <c r="D174" s="87"/>
      <c r="E174" s="87"/>
      <c r="F174" s="87"/>
    </row>
    <row r="175" spans="1:6" x14ac:dyDescent="0.25">
      <c r="A175" s="94" t="str">
        <f>A100</f>
        <v>3.00</v>
      </c>
      <c r="B175" s="95" t="str">
        <f>B100</f>
        <v>GRADBENA IN OBRTNIŠKA DELA</v>
      </c>
      <c r="C175" s="85"/>
      <c r="D175" s="87"/>
      <c r="E175" s="87"/>
      <c r="F175" s="87">
        <f>F112</f>
        <v>0</v>
      </c>
    </row>
    <row r="176" spans="1:6" x14ac:dyDescent="0.25">
      <c r="A176" s="94"/>
      <c r="B176" s="95"/>
      <c r="C176" s="85"/>
      <c r="D176" s="87"/>
      <c r="E176" s="87"/>
      <c r="F176" s="87"/>
    </row>
    <row r="177" spans="1:6" x14ac:dyDescent="0.25">
      <c r="A177" s="94" t="str">
        <f>A114</f>
        <v>4.00</v>
      </c>
      <c r="B177" s="95" t="str">
        <f>B114</f>
        <v>OPREMA</v>
      </c>
      <c r="C177" s="85"/>
      <c r="D177" s="87"/>
      <c r="E177" s="87"/>
      <c r="F177" s="87">
        <f>F163</f>
        <v>0</v>
      </c>
    </row>
    <row r="178" spans="1:6" ht="13" x14ac:dyDescent="0.3">
      <c r="A178" s="83"/>
      <c r="B178" s="84"/>
      <c r="C178" s="85"/>
      <c r="D178" s="87"/>
      <c r="E178" s="87"/>
      <c r="F178" s="87"/>
    </row>
    <row r="179" spans="1:6" ht="13" x14ac:dyDescent="0.3">
      <c r="A179" s="83"/>
      <c r="B179" s="90" t="s">
        <v>0</v>
      </c>
      <c r="C179" s="90"/>
      <c r="D179" s="91"/>
      <c r="E179" s="91"/>
      <c r="F179" s="91">
        <f>SUM(F169:F178)</f>
        <v>0</v>
      </c>
    </row>
    <row r="180" spans="1:6" ht="13" x14ac:dyDescent="0.3">
      <c r="A180" s="83"/>
      <c r="B180" s="85" t="s">
        <v>1</v>
      </c>
      <c r="C180" s="85"/>
      <c r="D180" s="87"/>
      <c r="E180" s="87"/>
      <c r="F180" s="87">
        <f>F179*0.22</f>
        <v>0</v>
      </c>
    </row>
    <row r="181" spans="1:6" ht="13" x14ac:dyDescent="0.3">
      <c r="A181" s="83"/>
      <c r="B181" s="85" t="s">
        <v>4</v>
      </c>
      <c r="C181" s="85"/>
      <c r="D181" s="87"/>
      <c r="E181" s="87"/>
      <c r="F181" s="87">
        <f>SUM(F179:F180)</f>
        <v>0</v>
      </c>
    </row>
    <row r="182" spans="1:6" ht="13" x14ac:dyDescent="0.3">
      <c r="B182" s="44"/>
    </row>
    <row r="183" spans="1:6" x14ac:dyDescent="0.25">
      <c r="B183" s="139"/>
    </row>
    <row r="184" spans="1:6" ht="13" x14ac:dyDescent="0.3">
      <c r="B184" s="44"/>
    </row>
    <row r="185" spans="1:6" ht="13" x14ac:dyDescent="0.3">
      <c r="B185" s="44"/>
    </row>
    <row r="186" spans="1:6" ht="13" x14ac:dyDescent="0.3">
      <c r="B186" s="44"/>
    </row>
    <row r="187" spans="1:6" ht="13" x14ac:dyDescent="0.3">
      <c r="B187" s="44"/>
    </row>
    <row r="188" spans="1:6" ht="13" x14ac:dyDescent="0.3">
      <c r="A188" s="43"/>
      <c r="B188" s="44"/>
    </row>
    <row r="189" spans="1:6" ht="13" x14ac:dyDescent="0.3">
      <c r="A189" s="43"/>
      <c r="B189" s="44"/>
    </row>
    <row r="216" spans="1:2" ht="13" x14ac:dyDescent="0.3">
      <c r="A216" s="43"/>
      <c r="B216" s="44"/>
    </row>
    <row r="217" spans="1:2" ht="13" x14ac:dyDescent="0.3">
      <c r="A217" s="43"/>
    </row>
    <row r="218" spans="1:2" ht="13" x14ac:dyDescent="0.3">
      <c r="A218" s="43"/>
    </row>
    <row r="219" spans="1:2" ht="13" x14ac:dyDescent="0.3">
      <c r="A219" s="43"/>
      <c r="B219" s="44"/>
    </row>
    <row r="220" spans="1:2" ht="13" x14ac:dyDescent="0.3">
      <c r="A220" s="43"/>
      <c r="B220" s="44"/>
    </row>
    <row r="243" spans="1:2" ht="13" x14ac:dyDescent="0.3">
      <c r="A243" s="43"/>
      <c r="B243" s="44"/>
    </row>
    <row r="244" spans="1:2" ht="13" x14ac:dyDescent="0.3">
      <c r="A244" s="43"/>
    </row>
    <row r="245" spans="1:2" ht="13" x14ac:dyDescent="0.3">
      <c r="A245" s="43"/>
    </row>
    <row r="246" spans="1:2" ht="13" x14ac:dyDescent="0.3">
      <c r="A246" s="43"/>
      <c r="B246" s="44"/>
    </row>
    <row r="247" spans="1:2" ht="13" x14ac:dyDescent="0.3">
      <c r="A247" s="43"/>
      <c r="B247" s="44"/>
    </row>
    <row r="318" spans="1:2" ht="13" x14ac:dyDescent="0.3">
      <c r="A318" s="43"/>
      <c r="B318" s="44"/>
    </row>
    <row r="319" spans="1:2" ht="13" x14ac:dyDescent="0.3">
      <c r="A319" s="43"/>
    </row>
    <row r="320" spans="1:2" ht="13" x14ac:dyDescent="0.3">
      <c r="A320" s="43"/>
    </row>
    <row r="321" spans="1:2" ht="13" x14ac:dyDescent="0.3">
      <c r="A321" s="43"/>
      <c r="B321" s="44"/>
    </row>
    <row r="322" spans="1:2" ht="13" x14ac:dyDescent="0.3">
      <c r="A322" s="43"/>
      <c r="B322" s="44"/>
    </row>
    <row r="355" spans="1:2" ht="13" x14ac:dyDescent="0.3">
      <c r="A355" s="43"/>
      <c r="B355" s="44"/>
    </row>
    <row r="356" spans="1:2" ht="13" x14ac:dyDescent="0.3">
      <c r="A356" s="43"/>
    </row>
    <row r="357" spans="1:2" ht="13" x14ac:dyDescent="0.3">
      <c r="A357" s="43"/>
    </row>
    <row r="358" spans="1:2" ht="13" x14ac:dyDescent="0.3">
      <c r="A358" s="43"/>
      <c r="B358" s="44"/>
    </row>
    <row r="359" spans="1:2" ht="13" x14ac:dyDescent="0.3">
      <c r="A359" s="43"/>
      <c r="B359" s="44"/>
    </row>
    <row r="412" spans="1:2" ht="13" x14ac:dyDescent="0.3">
      <c r="A412" s="43"/>
      <c r="B412" s="44"/>
    </row>
    <row r="413" spans="1:2" ht="13" x14ac:dyDescent="0.3">
      <c r="A413" s="43"/>
    </row>
    <row r="414" spans="1:2" ht="13" x14ac:dyDescent="0.3">
      <c r="A414" s="43"/>
    </row>
    <row r="415" spans="1:2" ht="13" x14ac:dyDescent="0.3">
      <c r="A415" s="43"/>
      <c r="B415" s="44"/>
    </row>
    <row r="416" spans="1:2" ht="13" x14ac:dyDescent="0.3">
      <c r="A416" s="43"/>
      <c r="B416" s="44"/>
    </row>
    <row r="447" spans="1:2" ht="13" x14ac:dyDescent="0.3">
      <c r="A447" s="43"/>
      <c r="B447" s="44"/>
    </row>
    <row r="448" spans="1:2" ht="13" x14ac:dyDescent="0.3">
      <c r="A448" s="43"/>
    </row>
    <row r="449" spans="1:2" ht="13" x14ac:dyDescent="0.3">
      <c r="A449" s="43"/>
    </row>
    <row r="450" spans="1:2" ht="13" x14ac:dyDescent="0.3">
      <c r="A450" s="43"/>
      <c r="B450" s="44"/>
    </row>
    <row r="451" spans="1:2" ht="13" x14ac:dyDescent="0.3">
      <c r="A451" s="43"/>
      <c r="B451" s="44"/>
    </row>
    <row r="465" spans="1:2" ht="13" x14ac:dyDescent="0.3">
      <c r="A465" s="43"/>
      <c r="B465" s="44"/>
    </row>
    <row r="466" spans="1:2" ht="13" x14ac:dyDescent="0.3">
      <c r="A466" s="43"/>
    </row>
    <row r="467" spans="1:2" ht="13" x14ac:dyDescent="0.3">
      <c r="A467" s="43"/>
    </row>
    <row r="468" spans="1:2" ht="13" x14ac:dyDescent="0.3">
      <c r="A468" s="43"/>
      <c r="B468" s="44"/>
    </row>
    <row r="469" spans="1:2" ht="13" x14ac:dyDescent="0.3">
      <c r="A469" s="43"/>
      <c r="B469" s="44"/>
    </row>
    <row r="530" spans="1:2" ht="13" x14ac:dyDescent="0.3">
      <c r="A530" s="43"/>
      <c r="B530" s="44"/>
    </row>
    <row r="531" spans="1:2" ht="13" x14ac:dyDescent="0.3">
      <c r="A531" s="43"/>
    </row>
    <row r="532" spans="1:2" ht="13" x14ac:dyDescent="0.3">
      <c r="A532" s="43"/>
    </row>
    <row r="533" spans="1:2" ht="13" x14ac:dyDescent="0.3">
      <c r="A533" s="43"/>
      <c r="B533" s="44"/>
    </row>
    <row r="534" spans="1:2" ht="13" x14ac:dyDescent="0.3">
      <c r="A534" s="43"/>
      <c r="B534" s="44"/>
    </row>
    <row r="547" spans="1:2" ht="13" x14ac:dyDescent="0.3">
      <c r="A547" s="43"/>
      <c r="B547" s="44"/>
    </row>
    <row r="548" spans="1:2" ht="13" x14ac:dyDescent="0.3">
      <c r="A548" s="43"/>
    </row>
    <row r="549" spans="1:2" ht="13" x14ac:dyDescent="0.3">
      <c r="A549" s="43"/>
    </row>
    <row r="550" spans="1:2" ht="13" x14ac:dyDescent="0.3">
      <c r="A550" s="43"/>
      <c r="B550" s="44"/>
    </row>
    <row r="551" spans="1:2" ht="13" x14ac:dyDescent="0.3">
      <c r="A551" s="43"/>
      <c r="B551" s="44"/>
    </row>
    <row r="591" spans="1:2" ht="13" x14ac:dyDescent="0.3">
      <c r="A591" s="43"/>
      <c r="B591" s="44"/>
    </row>
    <row r="592" spans="1:2" ht="13" x14ac:dyDescent="0.3">
      <c r="A592" s="43"/>
    </row>
    <row r="593" spans="1:2" ht="13" x14ac:dyDescent="0.3">
      <c r="A593" s="43"/>
    </row>
    <row r="594" spans="1:2" ht="13" x14ac:dyDescent="0.3">
      <c r="A594" s="43"/>
      <c r="B594" s="44"/>
    </row>
    <row r="595" spans="1:2" ht="13" x14ac:dyDescent="0.3">
      <c r="A595" s="43"/>
      <c r="B595" s="44"/>
    </row>
    <row r="602" spans="1:2" ht="13" x14ac:dyDescent="0.3">
      <c r="A602" s="43"/>
      <c r="B602" s="44"/>
    </row>
    <row r="603" spans="1:2" ht="13" x14ac:dyDescent="0.3">
      <c r="A603" s="43"/>
    </row>
    <row r="604" spans="1:2" ht="13" x14ac:dyDescent="0.3">
      <c r="A604" s="43"/>
      <c r="B604" s="44"/>
    </row>
    <row r="605" spans="1:2" ht="13" x14ac:dyDescent="0.3">
      <c r="A605" s="43"/>
      <c r="B605" s="44"/>
    </row>
    <row r="606" spans="1:2" ht="13" x14ac:dyDescent="0.3">
      <c r="A606" s="43"/>
      <c r="B606" s="44"/>
    </row>
    <row r="607" spans="1:2" ht="13" x14ac:dyDescent="0.3">
      <c r="A607" s="43"/>
      <c r="B607" s="44"/>
    </row>
    <row r="608" spans="1:2" ht="13" x14ac:dyDescent="0.3">
      <c r="A608" s="43"/>
      <c r="B608" s="44"/>
    </row>
    <row r="609" spans="1:2" x14ac:dyDescent="0.25">
      <c r="A609" s="38"/>
      <c r="B609" s="37"/>
    </row>
    <row r="610" spans="1:2" x14ac:dyDescent="0.25">
      <c r="A610" s="38"/>
      <c r="B610" s="37"/>
    </row>
    <row r="611" spans="1:2" x14ac:dyDescent="0.25">
      <c r="A611" s="38"/>
      <c r="B611" s="37"/>
    </row>
    <row r="612" spans="1:2" x14ac:dyDescent="0.25">
      <c r="A612" s="38"/>
      <c r="B612" s="37"/>
    </row>
    <row r="613" spans="1:2" x14ac:dyDescent="0.25">
      <c r="A613" s="38"/>
      <c r="B613" s="37"/>
    </row>
    <row r="614" spans="1:2" x14ac:dyDescent="0.25">
      <c r="A614" s="38"/>
      <c r="B614" s="37"/>
    </row>
    <row r="615" spans="1:2" x14ac:dyDescent="0.25">
      <c r="A615" s="38"/>
      <c r="B615" s="37"/>
    </row>
    <row r="616" spans="1:2" x14ac:dyDescent="0.25">
      <c r="A616" s="38"/>
      <c r="B616" s="37"/>
    </row>
    <row r="617" spans="1:2" x14ac:dyDescent="0.25">
      <c r="A617" s="38"/>
      <c r="B617" s="37"/>
    </row>
    <row r="618" spans="1:2" x14ac:dyDescent="0.25">
      <c r="A618" s="38"/>
      <c r="B618" s="37"/>
    </row>
    <row r="619" spans="1:2" x14ac:dyDescent="0.25">
      <c r="A619" s="38"/>
      <c r="B619" s="37"/>
    </row>
    <row r="620" spans="1:2" x14ac:dyDescent="0.25">
      <c r="A620" s="38"/>
      <c r="B620" s="37"/>
    </row>
    <row r="621" spans="1:2" x14ac:dyDescent="0.25">
      <c r="A621" s="38"/>
      <c r="B621" s="37"/>
    </row>
    <row r="622" spans="1:2" x14ac:dyDescent="0.25">
      <c r="A622" s="38"/>
      <c r="B622" s="37"/>
    </row>
    <row r="623" spans="1:2" x14ac:dyDescent="0.25">
      <c r="A623" s="38"/>
      <c r="B623" s="37"/>
    </row>
    <row r="624" spans="1:2" x14ac:dyDescent="0.25">
      <c r="A624" s="38"/>
      <c r="B624" s="37"/>
    </row>
    <row r="625" spans="1:2" x14ac:dyDescent="0.25">
      <c r="A625" s="38"/>
      <c r="B625" s="37"/>
    </row>
    <row r="626" spans="1:2" x14ac:dyDescent="0.25">
      <c r="A626" s="38"/>
      <c r="B626" s="37"/>
    </row>
    <row r="627" spans="1:2" x14ac:dyDescent="0.25">
      <c r="A627" s="38"/>
      <c r="B627" s="37"/>
    </row>
    <row r="628" spans="1:2" x14ac:dyDescent="0.25">
      <c r="A628" s="38"/>
      <c r="B628" s="37"/>
    </row>
    <row r="629" spans="1:2" x14ac:dyDescent="0.25">
      <c r="A629" s="38"/>
      <c r="B629" s="37"/>
    </row>
    <row r="630" spans="1:2" ht="13" x14ac:dyDescent="0.3">
      <c r="A630" s="43"/>
      <c r="B630" s="44"/>
    </row>
    <row r="631" spans="1:2" ht="13" x14ac:dyDescent="0.3">
      <c r="A631" s="43"/>
    </row>
    <row r="632" spans="1:2" ht="13" x14ac:dyDescent="0.3">
      <c r="A632" s="43"/>
    </row>
    <row r="633" spans="1:2" ht="13" x14ac:dyDescent="0.3">
      <c r="A633" s="43"/>
    </row>
    <row r="661" spans="1:2" x14ac:dyDescent="0.25">
      <c r="A661" s="38"/>
      <c r="B661" s="37"/>
    </row>
    <row r="662" spans="1:2" x14ac:dyDescent="0.25">
      <c r="A662" s="38"/>
      <c r="B662" s="37"/>
    </row>
    <row r="663" spans="1:2" x14ac:dyDescent="0.25">
      <c r="A663" s="38"/>
      <c r="B663" s="37"/>
    </row>
  </sheetData>
  <mergeCells count="1">
    <mergeCell ref="B2:E2"/>
  </mergeCells>
  <printOptions gridLines="1"/>
  <pageMargins left="0.78740157480314965" right="0.74803149606299213" top="0.98425196850393704" bottom="0.98425196850393704" header="0.59055118110236227" footer="0.59055118110236227"/>
  <pageSetup paperSize="9" orientation="portrait" horizontalDpi="300" verticalDpi="300" r:id="rId1"/>
  <headerFooter alignWithMargins="0">
    <oddHeader>&amp;L
              Opis postavke                                        Enota         Količina             Cena/enoto        Skupaj</oddHeader>
    <oddFooter>&amp;C&amp;P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65A44-6A2D-4ED4-A480-FE32BC22B94C}">
  <dimension ref="A1:I142"/>
  <sheetViews>
    <sheetView topLeftCell="A139" zoomScaleNormal="100" zoomScaleSheetLayoutView="100" workbookViewId="0">
      <selection activeCell="E108" sqref="E108"/>
    </sheetView>
  </sheetViews>
  <sheetFormatPr defaultColWidth="9.1796875" defaultRowHeight="12.5" x14ac:dyDescent="0.25"/>
  <cols>
    <col min="1" max="1" width="6.1796875" style="36" customWidth="1"/>
    <col min="2" max="2" width="31.7265625" style="35" customWidth="1"/>
    <col min="3" max="3" width="9.1796875" style="35"/>
    <col min="4" max="4" width="13.26953125" style="65" customWidth="1"/>
    <col min="5" max="5" width="13.26953125" style="34" customWidth="1"/>
    <col min="6" max="6" width="13.7265625" style="34" customWidth="1"/>
    <col min="7" max="7" width="9.1796875" style="60"/>
    <col min="8" max="16384" width="9.1796875" style="33"/>
  </cols>
  <sheetData>
    <row r="1" spans="1:7" ht="13" x14ac:dyDescent="0.3">
      <c r="B1" s="44" t="s">
        <v>1117</v>
      </c>
      <c r="D1" s="34"/>
    </row>
    <row r="2" spans="1:7" ht="13" x14ac:dyDescent="0.3">
      <c r="B2" s="163" t="s">
        <v>457</v>
      </c>
      <c r="C2" s="164"/>
      <c r="D2" s="164"/>
      <c r="E2" s="164"/>
    </row>
    <row r="3" spans="1:7" ht="13" x14ac:dyDescent="0.3">
      <c r="B3" s="44"/>
      <c r="D3" s="34"/>
      <c r="G3" s="33"/>
    </row>
    <row r="4" spans="1:7" ht="13" x14ac:dyDescent="0.3">
      <c r="B4" s="63" t="s">
        <v>562</v>
      </c>
      <c r="D4" s="34"/>
      <c r="G4" s="33"/>
    </row>
    <row r="5" spans="1:7" ht="13" x14ac:dyDescent="0.3">
      <c r="B5" s="63" t="s">
        <v>561</v>
      </c>
      <c r="D5" s="34"/>
      <c r="G5" s="33"/>
    </row>
    <row r="6" spans="1:7" ht="13" x14ac:dyDescent="0.3">
      <c r="B6" s="63" t="s">
        <v>560</v>
      </c>
      <c r="D6" s="34"/>
      <c r="G6" s="33"/>
    </row>
    <row r="7" spans="1:7" ht="13" x14ac:dyDescent="0.3">
      <c r="B7" s="44"/>
      <c r="D7" s="34"/>
      <c r="G7" s="33"/>
    </row>
    <row r="8" spans="1:7" ht="13" x14ac:dyDescent="0.3">
      <c r="A8" s="36" t="s">
        <v>454</v>
      </c>
      <c r="B8" s="44" t="s">
        <v>453</v>
      </c>
      <c r="G8" s="33"/>
    </row>
    <row r="9" spans="1:7" ht="13" x14ac:dyDescent="0.3">
      <c r="B9" s="68" t="s">
        <v>452</v>
      </c>
      <c r="G9" s="33"/>
    </row>
    <row r="10" spans="1:7" ht="13" x14ac:dyDescent="0.3">
      <c r="B10" s="68" t="s">
        <v>451</v>
      </c>
      <c r="D10" s="34"/>
      <c r="G10" s="33"/>
    </row>
    <row r="11" spans="1:7" ht="13" x14ac:dyDescent="0.3">
      <c r="B11" s="68" t="s">
        <v>1139</v>
      </c>
      <c r="D11" s="34"/>
      <c r="G11" s="33"/>
    </row>
    <row r="12" spans="1:7" ht="13" x14ac:dyDescent="0.25">
      <c r="A12" s="77"/>
      <c r="B12" s="78"/>
      <c r="C12" s="82" t="s">
        <v>743</v>
      </c>
      <c r="D12" s="82" t="s">
        <v>742</v>
      </c>
      <c r="E12" s="82" t="s">
        <v>741</v>
      </c>
      <c r="F12" s="82" t="s">
        <v>1118</v>
      </c>
      <c r="G12" s="33"/>
    </row>
    <row r="13" spans="1:7" ht="13" x14ac:dyDescent="0.3">
      <c r="A13" s="83" t="s">
        <v>446</v>
      </c>
      <c r="B13" s="84" t="s">
        <v>445</v>
      </c>
      <c r="C13" s="85"/>
      <c r="D13" s="86"/>
      <c r="E13" s="87"/>
      <c r="F13" s="87"/>
    </row>
    <row r="14" spans="1:7" ht="13" x14ac:dyDescent="0.3">
      <c r="A14" s="83"/>
      <c r="B14" s="84"/>
      <c r="C14" s="85"/>
      <c r="D14" s="86"/>
      <c r="E14" s="87"/>
      <c r="F14" s="87"/>
    </row>
    <row r="15" spans="1:7" x14ac:dyDescent="0.25">
      <c r="A15" s="88"/>
      <c r="B15" s="85" t="s">
        <v>444</v>
      </c>
      <c r="C15" s="85"/>
      <c r="D15" s="86"/>
      <c r="E15" s="87"/>
      <c r="F15" s="87"/>
    </row>
    <row r="16" spans="1:7" x14ac:dyDescent="0.25">
      <c r="A16" s="88" t="s">
        <v>443</v>
      </c>
      <c r="B16" s="85" t="s">
        <v>559</v>
      </c>
      <c r="C16" s="85"/>
      <c r="D16" s="86"/>
      <c r="E16" s="87"/>
      <c r="F16" s="87"/>
    </row>
    <row r="17" spans="1:7" x14ac:dyDescent="0.25">
      <c r="A17" s="88"/>
      <c r="B17" s="85" t="s">
        <v>558</v>
      </c>
      <c r="C17" s="85" t="s">
        <v>7</v>
      </c>
      <c r="D17" s="87">
        <v>6</v>
      </c>
      <c r="E17" s="87"/>
      <c r="F17" s="87">
        <f>D17*E17</f>
        <v>0</v>
      </c>
    </row>
    <row r="18" spans="1:7" x14ac:dyDescent="0.25">
      <c r="A18" s="88"/>
      <c r="B18" s="85"/>
      <c r="C18" s="85"/>
      <c r="D18" s="87"/>
      <c r="E18" s="87"/>
      <c r="F18" s="87"/>
    </row>
    <row r="19" spans="1:7" x14ac:dyDescent="0.25">
      <c r="A19" s="88"/>
      <c r="B19" s="85" t="s">
        <v>439</v>
      </c>
      <c r="C19" s="85"/>
      <c r="D19" s="87"/>
      <c r="E19" s="87"/>
      <c r="F19" s="87"/>
    </row>
    <row r="20" spans="1:7" x14ac:dyDescent="0.25">
      <c r="A20" s="88" t="s">
        <v>441</v>
      </c>
      <c r="B20" s="85" t="s">
        <v>557</v>
      </c>
      <c r="C20" s="85"/>
      <c r="D20" s="87"/>
      <c r="E20" s="87"/>
      <c r="F20" s="87"/>
    </row>
    <row r="21" spans="1:7" x14ac:dyDescent="0.25">
      <c r="A21" s="88"/>
      <c r="B21" s="85" t="s">
        <v>556</v>
      </c>
      <c r="C21" s="85"/>
      <c r="D21" s="87"/>
      <c r="E21" s="87"/>
      <c r="F21" s="87"/>
    </row>
    <row r="22" spans="1:7" x14ac:dyDescent="0.25">
      <c r="A22" s="88"/>
      <c r="B22" s="85" t="s">
        <v>555</v>
      </c>
      <c r="C22" s="85" t="s">
        <v>7</v>
      </c>
      <c r="D22" s="87">
        <v>1</v>
      </c>
      <c r="E22" s="87"/>
      <c r="F22" s="87">
        <f>D22*E22</f>
        <v>0</v>
      </c>
    </row>
    <row r="23" spans="1:7" x14ac:dyDescent="0.25">
      <c r="A23" s="88"/>
      <c r="B23" s="85"/>
      <c r="C23" s="85"/>
      <c r="D23" s="86"/>
      <c r="E23" s="87"/>
      <c r="F23" s="87"/>
    </row>
    <row r="24" spans="1:7" x14ac:dyDescent="0.25">
      <c r="A24" s="88"/>
      <c r="B24" s="85" t="s">
        <v>554</v>
      </c>
      <c r="C24" s="85"/>
      <c r="D24" s="86"/>
      <c r="E24" s="87"/>
      <c r="F24" s="87"/>
    </row>
    <row r="25" spans="1:7" x14ac:dyDescent="0.25">
      <c r="A25" s="88" t="s">
        <v>438</v>
      </c>
      <c r="B25" s="85" t="s">
        <v>553</v>
      </c>
      <c r="C25" s="85"/>
      <c r="D25" s="86"/>
      <c r="E25" s="87"/>
      <c r="F25" s="87"/>
    </row>
    <row r="26" spans="1:7" x14ac:dyDescent="0.25">
      <c r="A26" s="88"/>
      <c r="B26" s="85" t="s">
        <v>552</v>
      </c>
      <c r="C26" s="85"/>
      <c r="D26" s="86"/>
      <c r="E26" s="87"/>
      <c r="F26" s="87"/>
    </row>
    <row r="27" spans="1:7" x14ac:dyDescent="0.25">
      <c r="A27" s="88"/>
      <c r="B27" s="85" t="s">
        <v>551</v>
      </c>
      <c r="C27" s="85"/>
      <c r="D27" s="86"/>
      <c r="E27" s="87"/>
      <c r="F27" s="87"/>
    </row>
    <row r="28" spans="1:7" x14ac:dyDescent="0.25">
      <c r="A28" s="88"/>
      <c r="B28" s="89" t="s">
        <v>539</v>
      </c>
      <c r="C28" s="85" t="s">
        <v>54</v>
      </c>
      <c r="D28" s="87">
        <v>150</v>
      </c>
      <c r="E28" s="87"/>
      <c r="F28" s="87">
        <f>D28*E28</f>
        <v>0</v>
      </c>
      <c r="G28" s="33"/>
    </row>
    <row r="29" spans="1:7" x14ac:dyDescent="0.25">
      <c r="A29" s="88"/>
      <c r="B29" s="85"/>
      <c r="C29" s="85"/>
      <c r="D29" s="86"/>
      <c r="E29" s="87"/>
      <c r="F29" s="87"/>
    </row>
    <row r="30" spans="1:7" x14ac:dyDescent="0.25">
      <c r="A30" s="88"/>
      <c r="B30" s="85" t="s">
        <v>550</v>
      </c>
      <c r="C30" s="85"/>
      <c r="D30" s="86"/>
      <c r="E30" s="87"/>
      <c r="F30" s="87"/>
    </row>
    <row r="31" spans="1:7" x14ac:dyDescent="0.25">
      <c r="A31" s="88" t="s">
        <v>433</v>
      </c>
      <c r="B31" s="85" t="s">
        <v>549</v>
      </c>
      <c r="C31" s="85"/>
      <c r="D31" s="86"/>
      <c r="E31" s="87"/>
      <c r="F31" s="87"/>
    </row>
    <row r="32" spans="1:7" x14ac:dyDescent="0.25">
      <c r="A32" s="88"/>
      <c r="B32" s="85" t="s">
        <v>548</v>
      </c>
      <c r="C32" s="85"/>
      <c r="D32" s="86"/>
      <c r="E32" s="87"/>
      <c r="F32" s="87"/>
    </row>
    <row r="33" spans="1:7" x14ac:dyDescent="0.25">
      <c r="A33" s="88"/>
      <c r="B33" s="89" t="s">
        <v>539</v>
      </c>
      <c r="C33" s="85" t="s">
        <v>7</v>
      </c>
      <c r="D33" s="87">
        <v>5</v>
      </c>
      <c r="E33" s="87"/>
      <c r="F33" s="87">
        <f>D33*E33</f>
        <v>0</v>
      </c>
      <c r="G33" s="33"/>
    </row>
    <row r="34" spans="1:7" x14ac:dyDescent="0.25">
      <c r="A34" s="88"/>
      <c r="B34" s="85"/>
      <c r="C34" s="85"/>
      <c r="D34" s="86"/>
      <c r="E34" s="87"/>
      <c r="F34" s="87"/>
    </row>
    <row r="35" spans="1:7" x14ac:dyDescent="0.25">
      <c r="A35" s="88"/>
      <c r="B35" s="85" t="s">
        <v>547</v>
      </c>
      <c r="C35" s="85"/>
      <c r="D35" s="86"/>
      <c r="E35" s="87"/>
      <c r="F35" s="87"/>
    </row>
    <row r="36" spans="1:7" x14ac:dyDescent="0.25">
      <c r="A36" s="88" t="s">
        <v>428</v>
      </c>
      <c r="B36" s="85" t="s">
        <v>546</v>
      </c>
      <c r="C36" s="85"/>
      <c r="D36" s="86"/>
      <c r="E36" s="87"/>
      <c r="F36" s="87"/>
    </row>
    <row r="37" spans="1:7" x14ac:dyDescent="0.25">
      <c r="A37" s="88"/>
      <c r="B37" s="85" t="s">
        <v>545</v>
      </c>
      <c r="C37" s="85"/>
      <c r="D37" s="86"/>
      <c r="E37" s="87"/>
      <c r="F37" s="87"/>
    </row>
    <row r="38" spans="1:7" x14ac:dyDescent="0.25">
      <c r="A38" s="88"/>
      <c r="B38" s="85" t="s">
        <v>544</v>
      </c>
      <c r="C38" s="85"/>
      <c r="D38" s="86"/>
      <c r="E38" s="87"/>
      <c r="F38" s="87"/>
    </row>
    <row r="39" spans="1:7" x14ac:dyDescent="0.25">
      <c r="A39" s="88"/>
      <c r="B39" s="89" t="s">
        <v>539</v>
      </c>
      <c r="C39" s="85" t="s">
        <v>7</v>
      </c>
      <c r="D39" s="87">
        <v>2</v>
      </c>
      <c r="E39" s="87"/>
      <c r="F39" s="87">
        <f>D39*E39</f>
        <v>0</v>
      </c>
      <c r="G39" s="33"/>
    </row>
    <row r="40" spans="1:7" x14ac:dyDescent="0.25">
      <c r="A40" s="88"/>
      <c r="B40" s="85"/>
      <c r="C40" s="85"/>
      <c r="D40" s="86"/>
      <c r="E40" s="87"/>
      <c r="F40" s="87"/>
    </row>
    <row r="41" spans="1:7" ht="13" x14ac:dyDescent="0.3">
      <c r="A41" s="83"/>
      <c r="B41" s="90" t="s">
        <v>358</v>
      </c>
      <c r="C41" s="90"/>
      <c r="D41" s="91"/>
      <c r="E41" s="91"/>
      <c r="F41" s="91">
        <f>SUM(F13:F40)</f>
        <v>0</v>
      </c>
    </row>
    <row r="42" spans="1:7" ht="13" x14ac:dyDescent="0.3">
      <c r="A42" s="83"/>
      <c r="B42" s="85"/>
      <c r="C42" s="85"/>
      <c r="D42" s="86"/>
      <c r="E42" s="87"/>
      <c r="F42" s="87"/>
    </row>
    <row r="43" spans="1:7" ht="13" x14ac:dyDescent="0.3">
      <c r="A43" s="83" t="s">
        <v>357</v>
      </c>
      <c r="B43" s="84" t="s">
        <v>356</v>
      </c>
      <c r="C43" s="85"/>
      <c r="D43" s="86"/>
      <c r="E43" s="87"/>
      <c r="F43" s="87"/>
    </row>
    <row r="44" spans="1:7" ht="13" x14ac:dyDescent="0.3">
      <c r="A44" s="83"/>
      <c r="B44" s="84"/>
      <c r="C44" s="85"/>
      <c r="D44" s="86"/>
      <c r="E44" s="87"/>
      <c r="F44" s="87"/>
    </row>
    <row r="45" spans="1:7" x14ac:dyDescent="0.25">
      <c r="A45" s="88"/>
      <c r="B45" s="85" t="s">
        <v>543</v>
      </c>
      <c r="C45" s="85"/>
      <c r="D45" s="86"/>
      <c r="E45" s="87"/>
      <c r="F45" s="87"/>
    </row>
    <row r="46" spans="1:7" x14ac:dyDescent="0.25">
      <c r="A46" s="88" t="s">
        <v>354</v>
      </c>
      <c r="B46" s="85" t="s">
        <v>542</v>
      </c>
      <c r="C46" s="85"/>
      <c r="D46" s="87"/>
      <c r="E46" s="87"/>
      <c r="F46" s="87"/>
    </row>
    <row r="47" spans="1:7" x14ac:dyDescent="0.25">
      <c r="A47" s="88"/>
      <c r="B47" s="85" t="s">
        <v>541</v>
      </c>
      <c r="C47" s="85"/>
      <c r="D47" s="87"/>
      <c r="E47" s="87"/>
      <c r="F47" s="87"/>
    </row>
    <row r="48" spans="1:7" x14ac:dyDescent="0.25">
      <c r="A48" s="88"/>
      <c r="B48" s="85" t="s">
        <v>540</v>
      </c>
      <c r="C48" s="85"/>
      <c r="D48" s="87"/>
      <c r="E48" s="87"/>
      <c r="F48" s="87"/>
    </row>
    <row r="49" spans="1:7" x14ac:dyDescent="0.25">
      <c r="A49" s="88"/>
      <c r="B49" s="89" t="s">
        <v>539</v>
      </c>
      <c r="C49" s="85" t="s">
        <v>240</v>
      </c>
      <c r="D49" s="87">
        <v>865</v>
      </c>
      <c r="E49" s="87"/>
      <c r="F49" s="87">
        <f>D49*E49</f>
        <v>0</v>
      </c>
      <c r="G49" s="34"/>
    </row>
    <row r="50" spans="1:7" x14ac:dyDescent="0.25">
      <c r="A50" s="88"/>
      <c r="B50" s="89"/>
      <c r="C50" s="85"/>
      <c r="D50" s="87"/>
      <c r="E50" s="87"/>
      <c r="F50" s="87"/>
      <c r="G50" s="34"/>
    </row>
    <row r="51" spans="1:7" x14ac:dyDescent="0.25">
      <c r="A51" s="88"/>
      <c r="B51" s="85" t="s">
        <v>9</v>
      </c>
      <c r="C51" s="85"/>
      <c r="D51" s="87"/>
      <c r="E51" s="87"/>
      <c r="F51" s="87"/>
      <c r="G51" s="33"/>
    </row>
    <row r="52" spans="1:7" x14ac:dyDescent="0.25">
      <c r="A52" s="88" t="s">
        <v>351</v>
      </c>
      <c r="B52" s="85" t="s">
        <v>311</v>
      </c>
      <c r="C52" s="85"/>
      <c r="D52" s="87"/>
      <c r="E52" s="87"/>
      <c r="F52" s="87"/>
      <c r="G52" s="33"/>
    </row>
    <row r="53" spans="1:7" x14ac:dyDescent="0.25">
      <c r="A53" s="88"/>
      <c r="B53" s="85" t="s">
        <v>310</v>
      </c>
      <c r="C53" s="85" t="s">
        <v>240</v>
      </c>
      <c r="D53" s="87">
        <v>200</v>
      </c>
      <c r="E53" s="87"/>
      <c r="F53" s="87">
        <f>D53*E53</f>
        <v>0</v>
      </c>
      <c r="G53" s="33"/>
    </row>
    <row r="54" spans="1:7" x14ac:dyDescent="0.25">
      <c r="A54" s="88"/>
      <c r="B54" s="85"/>
      <c r="C54" s="85"/>
      <c r="D54" s="87"/>
      <c r="E54" s="87"/>
      <c r="F54" s="87"/>
      <c r="G54" s="33"/>
    </row>
    <row r="55" spans="1:7" x14ac:dyDescent="0.25">
      <c r="A55" s="88"/>
      <c r="B55" s="85"/>
      <c r="C55" s="85"/>
      <c r="D55" s="87"/>
      <c r="E55" s="87"/>
      <c r="F55" s="87"/>
      <c r="G55" s="33"/>
    </row>
    <row r="56" spans="1:7" x14ac:dyDescent="0.25">
      <c r="A56" s="88"/>
      <c r="B56" s="89"/>
      <c r="C56" s="85"/>
      <c r="D56" s="87"/>
      <c r="E56" s="87"/>
      <c r="F56" s="87"/>
    </row>
    <row r="57" spans="1:7" x14ac:dyDescent="0.25">
      <c r="A57" s="88"/>
      <c r="B57" s="85" t="s">
        <v>326</v>
      </c>
      <c r="C57" s="85"/>
      <c r="D57" s="87"/>
      <c r="E57" s="87"/>
      <c r="F57" s="87"/>
    </row>
    <row r="58" spans="1:7" x14ac:dyDescent="0.25">
      <c r="A58" s="88" t="s">
        <v>347</v>
      </c>
      <c r="B58" s="85" t="s">
        <v>538</v>
      </c>
      <c r="C58" s="85"/>
      <c r="D58" s="87"/>
      <c r="E58" s="87"/>
      <c r="F58" s="87"/>
    </row>
    <row r="59" spans="1:7" x14ac:dyDescent="0.25">
      <c r="A59" s="88"/>
      <c r="B59" s="85" t="s">
        <v>537</v>
      </c>
      <c r="C59" s="85" t="s">
        <v>54</v>
      </c>
      <c r="D59" s="87">
        <v>300</v>
      </c>
      <c r="E59" s="87"/>
      <c r="F59" s="87">
        <f>D59*E59</f>
        <v>0</v>
      </c>
    </row>
    <row r="60" spans="1:7" x14ac:dyDescent="0.25">
      <c r="A60" s="88"/>
      <c r="B60" s="85"/>
      <c r="C60" s="85"/>
      <c r="D60" s="87"/>
      <c r="E60" s="87"/>
      <c r="F60" s="87"/>
    </row>
    <row r="61" spans="1:7" ht="13" x14ac:dyDescent="0.3">
      <c r="A61" s="83"/>
      <c r="B61" s="90" t="s">
        <v>285</v>
      </c>
      <c r="C61" s="90"/>
      <c r="D61" s="92"/>
      <c r="E61" s="91"/>
      <c r="F61" s="91">
        <f>SUM(F43:F60)</f>
        <v>0</v>
      </c>
    </row>
    <row r="62" spans="1:7" ht="13" x14ac:dyDescent="0.3">
      <c r="A62" s="83"/>
      <c r="B62" s="85"/>
      <c r="C62" s="85"/>
      <c r="D62" s="86"/>
      <c r="E62" s="87"/>
      <c r="F62" s="87"/>
    </row>
    <row r="63" spans="1:7" ht="13" x14ac:dyDescent="0.3">
      <c r="A63" s="83" t="s">
        <v>284</v>
      </c>
      <c r="B63" s="84" t="s">
        <v>230</v>
      </c>
      <c r="C63" s="85"/>
      <c r="D63" s="86"/>
      <c r="E63" s="87"/>
      <c r="F63" s="87"/>
    </row>
    <row r="64" spans="1:7" ht="13" x14ac:dyDescent="0.3">
      <c r="A64" s="83"/>
      <c r="B64" s="84"/>
      <c r="C64" s="85"/>
      <c r="D64" s="86"/>
      <c r="E64" s="87"/>
      <c r="F64" s="87"/>
    </row>
    <row r="65" spans="1:6" x14ac:dyDescent="0.25">
      <c r="A65" s="88"/>
      <c r="B65" s="85" t="s">
        <v>9</v>
      </c>
      <c r="C65" s="85"/>
      <c r="D65" s="86"/>
      <c r="E65" s="87"/>
      <c r="F65" s="87"/>
    </row>
    <row r="66" spans="1:6" x14ac:dyDescent="0.25">
      <c r="A66" s="88" t="s">
        <v>281</v>
      </c>
      <c r="B66" s="85" t="s">
        <v>536</v>
      </c>
      <c r="C66" s="89"/>
      <c r="D66" s="93"/>
      <c r="E66" s="89"/>
      <c r="F66" s="89"/>
    </row>
    <row r="67" spans="1:6" x14ac:dyDescent="0.25">
      <c r="A67" s="88"/>
      <c r="B67" s="85" t="s">
        <v>535</v>
      </c>
      <c r="C67" s="85" t="s">
        <v>7</v>
      </c>
      <c r="D67" s="87">
        <v>120</v>
      </c>
      <c r="E67" s="87"/>
      <c r="F67" s="87">
        <f>D67*E67</f>
        <v>0</v>
      </c>
    </row>
    <row r="68" spans="1:6" ht="13" x14ac:dyDescent="0.3">
      <c r="A68" s="83"/>
      <c r="B68" s="84"/>
      <c r="C68" s="85"/>
      <c r="D68" s="86"/>
      <c r="E68" s="87"/>
      <c r="F68" s="87"/>
    </row>
    <row r="69" spans="1:6" ht="13" x14ac:dyDescent="0.3">
      <c r="A69" s="83"/>
      <c r="B69" s="90" t="s">
        <v>134</v>
      </c>
      <c r="C69" s="90"/>
      <c r="D69" s="92"/>
      <c r="E69" s="91"/>
      <c r="F69" s="91">
        <f>SUM(F63:F68)</f>
        <v>0</v>
      </c>
    </row>
    <row r="70" spans="1:6" ht="13" x14ac:dyDescent="0.3">
      <c r="A70" s="83"/>
      <c r="B70" s="85"/>
      <c r="C70" s="85"/>
      <c r="D70" s="86"/>
      <c r="E70" s="87"/>
      <c r="F70" s="87"/>
    </row>
    <row r="71" spans="1:6" ht="13" x14ac:dyDescent="0.3">
      <c r="A71" s="83" t="s">
        <v>231</v>
      </c>
      <c r="B71" s="84" t="s">
        <v>470</v>
      </c>
      <c r="C71" s="85"/>
      <c r="D71" s="86"/>
      <c r="E71" s="87"/>
      <c r="F71" s="87"/>
    </row>
    <row r="72" spans="1:6" ht="13" x14ac:dyDescent="0.3">
      <c r="A72" s="83"/>
      <c r="B72" s="84"/>
      <c r="C72" s="85"/>
      <c r="D72" s="86"/>
      <c r="E72" s="87"/>
      <c r="F72" s="87"/>
    </row>
    <row r="73" spans="1:6" x14ac:dyDescent="0.25">
      <c r="A73" s="88"/>
      <c r="B73" s="85" t="s">
        <v>534</v>
      </c>
      <c r="C73" s="85"/>
      <c r="D73" s="86"/>
      <c r="E73" s="87"/>
      <c r="F73" s="87"/>
    </row>
    <row r="74" spans="1:6" x14ac:dyDescent="0.25">
      <c r="A74" s="88" t="s">
        <v>228</v>
      </c>
      <c r="B74" s="85" t="s">
        <v>533</v>
      </c>
      <c r="C74" s="85"/>
      <c r="D74" s="86"/>
      <c r="E74" s="87"/>
      <c r="F74" s="87"/>
    </row>
    <row r="75" spans="1:6" x14ac:dyDescent="0.25">
      <c r="A75" s="88"/>
      <c r="B75" s="85" t="s">
        <v>532</v>
      </c>
      <c r="C75" s="85"/>
      <c r="D75" s="86"/>
      <c r="E75" s="87"/>
      <c r="F75" s="87"/>
    </row>
    <row r="76" spans="1:6" x14ac:dyDescent="0.25">
      <c r="A76" s="88"/>
      <c r="B76" s="85" t="s">
        <v>531</v>
      </c>
      <c r="C76" s="85" t="s">
        <v>240</v>
      </c>
      <c r="D76" s="87">
        <v>59</v>
      </c>
      <c r="E76" s="87"/>
      <c r="F76" s="87">
        <f>D76*E76</f>
        <v>0</v>
      </c>
    </row>
    <row r="77" spans="1:6" x14ac:dyDescent="0.25">
      <c r="A77" s="88"/>
      <c r="B77" s="85"/>
      <c r="C77" s="85"/>
      <c r="D77" s="86"/>
      <c r="E77" s="87"/>
      <c r="F77" s="87"/>
    </row>
    <row r="78" spans="1:6" x14ac:dyDescent="0.25">
      <c r="A78" s="88"/>
      <c r="B78" s="85" t="s">
        <v>530</v>
      </c>
      <c r="C78" s="85"/>
      <c r="D78" s="86"/>
      <c r="E78" s="87"/>
      <c r="F78" s="87"/>
    </row>
    <row r="79" spans="1:6" x14ac:dyDescent="0.25">
      <c r="A79" s="88" t="s">
        <v>223</v>
      </c>
      <c r="B79" s="85" t="s">
        <v>529</v>
      </c>
      <c r="C79" s="85"/>
      <c r="D79" s="86"/>
      <c r="E79" s="87"/>
      <c r="F79" s="87"/>
    </row>
    <row r="80" spans="1:6" x14ac:dyDescent="0.25">
      <c r="A80" s="88"/>
      <c r="B80" s="85" t="s">
        <v>528</v>
      </c>
      <c r="C80" s="85"/>
      <c r="D80" s="86"/>
      <c r="E80" s="87"/>
      <c r="F80" s="87"/>
    </row>
    <row r="81" spans="1:6" x14ac:dyDescent="0.25">
      <c r="A81" s="88"/>
      <c r="B81" s="85" t="s">
        <v>527</v>
      </c>
      <c r="C81" s="85"/>
      <c r="D81" s="86"/>
      <c r="E81" s="87"/>
      <c r="F81" s="87"/>
    </row>
    <row r="82" spans="1:6" x14ac:dyDescent="0.25">
      <c r="A82" s="88"/>
      <c r="B82" s="85" t="s">
        <v>526</v>
      </c>
      <c r="C82" s="85" t="s">
        <v>240</v>
      </c>
      <c r="D82" s="87">
        <v>925</v>
      </c>
      <c r="E82" s="87"/>
      <c r="F82" s="87">
        <f>D82*E82</f>
        <v>0</v>
      </c>
    </row>
    <row r="83" spans="1:6" x14ac:dyDescent="0.25">
      <c r="A83" s="88"/>
      <c r="B83" s="85"/>
      <c r="C83" s="85"/>
      <c r="D83" s="86"/>
      <c r="E83" s="87"/>
      <c r="F83" s="87"/>
    </row>
    <row r="84" spans="1:6" x14ac:dyDescent="0.25">
      <c r="A84" s="88"/>
      <c r="B84" s="85" t="s">
        <v>525</v>
      </c>
      <c r="C84" s="85"/>
      <c r="D84" s="86"/>
      <c r="E84" s="87"/>
      <c r="F84" s="87"/>
    </row>
    <row r="85" spans="1:6" x14ac:dyDescent="0.25">
      <c r="A85" s="88" t="s">
        <v>221</v>
      </c>
      <c r="B85" s="85" t="s">
        <v>524</v>
      </c>
      <c r="C85" s="85"/>
      <c r="D85" s="86"/>
      <c r="E85" s="87"/>
      <c r="F85" s="87"/>
    </row>
    <row r="86" spans="1:6" x14ac:dyDescent="0.25">
      <c r="A86" s="88"/>
      <c r="B86" s="85" t="s">
        <v>523</v>
      </c>
      <c r="C86" s="85"/>
      <c r="D86" s="86"/>
      <c r="E86" s="87"/>
      <c r="F86" s="87"/>
    </row>
    <row r="87" spans="1:6" x14ac:dyDescent="0.25">
      <c r="A87" s="88"/>
      <c r="B87" s="85" t="s">
        <v>522</v>
      </c>
      <c r="C87" s="85"/>
      <c r="D87" s="86"/>
      <c r="E87" s="87"/>
      <c r="F87" s="87"/>
    </row>
    <row r="88" spans="1:6" x14ac:dyDescent="0.25">
      <c r="A88" s="88"/>
      <c r="B88" s="85" t="s">
        <v>521</v>
      </c>
      <c r="C88" s="85"/>
      <c r="D88" s="86"/>
      <c r="E88" s="87"/>
      <c r="F88" s="87"/>
    </row>
    <row r="89" spans="1:6" x14ac:dyDescent="0.25">
      <c r="A89" s="88"/>
      <c r="B89" s="85" t="s">
        <v>520</v>
      </c>
      <c r="C89" s="85"/>
      <c r="D89" s="86"/>
      <c r="E89" s="87"/>
      <c r="F89" s="87"/>
    </row>
    <row r="90" spans="1:6" x14ac:dyDescent="0.25">
      <c r="A90" s="88"/>
      <c r="B90" s="85" t="s">
        <v>519</v>
      </c>
      <c r="C90" s="85"/>
      <c r="D90" s="86"/>
      <c r="E90" s="87"/>
      <c r="F90" s="87"/>
    </row>
    <row r="91" spans="1:6" x14ac:dyDescent="0.25">
      <c r="A91" s="88"/>
      <c r="B91" s="85" t="s">
        <v>518</v>
      </c>
      <c r="C91" s="85" t="s">
        <v>38</v>
      </c>
      <c r="D91" s="87">
        <v>120</v>
      </c>
      <c r="E91" s="87"/>
      <c r="F91" s="87">
        <f>D91*E91</f>
        <v>0</v>
      </c>
    </row>
    <row r="92" spans="1:6" x14ac:dyDescent="0.25">
      <c r="A92" s="88"/>
      <c r="B92" s="85"/>
      <c r="C92" s="85"/>
      <c r="D92" s="86"/>
      <c r="E92" s="87"/>
      <c r="F92" s="87"/>
    </row>
    <row r="93" spans="1:6" x14ac:dyDescent="0.25">
      <c r="A93" s="88"/>
      <c r="B93" s="85" t="s">
        <v>517</v>
      </c>
      <c r="C93" s="85"/>
      <c r="D93" s="86"/>
      <c r="E93" s="87"/>
      <c r="F93" s="87"/>
    </row>
    <row r="94" spans="1:6" x14ac:dyDescent="0.25">
      <c r="A94" s="88" t="s">
        <v>216</v>
      </c>
      <c r="B94" s="85" t="s">
        <v>516</v>
      </c>
      <c r="C94" s="85"/>
      <c r="D94" s="86"/>
      <c r="E94" s="87"/>
      <c r="F94" s="87"/>
    </row>
    <row r="95" spans="1:6" x14ac:dyDescent="0.25">
      <c r="A95" s="88"/>
      <c r="B95" s="85" t="s">
        <v>515</v>
      </c>
      <c r="C95" s="85"/>
      <c r="D95" s="86"/>
      <c r="E95" s="87"/>
      <c r="F95" s="87"/>
    </row>
    <row r="96" spans="1:6" x14ac:dyDescent="0.25">
      <c r="A96" s="88"/>
      <c r="B96" s="85" t="s">
        <v>514</v>
      </c>
      <c r="C96" s="85"/>
      <c r="D96" s="86"/>
      <c r="E96" s="87"/>
      <c r="F96" s="87"/>
    </row>
    <row r="97" spans="1:6" x14ac:dyDescent="0.25">
      <c r="A97" s="88"/>
      <c r="B97" s="85" t="s">
        <v>513</v>
      </c>
      <c r="C97" s="85"/>
      <c r="D97" s="86"/>
      <c r="E97" s="87"/>
      <c r="F97" s="87"/>
    </row>
    <row r="98" spans="1:6" x14ac:dyDescent="0.25">
      <c r="A98" s="88"/>
      <c r="B98" s="85" t="s">
        <v>512</v>
      </c>
      <c r="C98" s="85"/>
      <c r="D98" s="86"/>
      <c r="E98" s="87"/>
      <c r="F98" s="87"/>
    </row>
    <row r="99" spans="1:6" x14ac:dyDescent="0.25">
      <c r="A99" s="88"/>
      <c r="B99" s="85" t="s">
        <v>511</v>
      </c>
      <c r="C99" s="85" t="s">
        <v>7</v>
      </c>
      <c r="D99" s="87">
        <v>25</v>
      </c>
      <c r="E99" s="87"/>
      <c r="F99" s="87">
        <f>D99*E99</f>
        <v>0</v>
      </c>
    </row>
    <row r="100" spans="1:6" x14ac:dyDescent="0.25">
      <c r="A100" s="88"/>
      <c r="B100" s="85"/>
      <c r="C100" s="85"/>
      <c r="D100" s="86"/>
      <c r="E100" s="87"/>
      <c r="F100" s="87"/>
    </row>
    <row r="101" spans="1:6" x14ac:dyDescent="0.25">
      <c r="A101" s="88"/>
      <c r="B101" s="85" t="s">
        <v>510</v>
      </c>
      <c r="C101" s="85"/>
      <c r="D101" s="86"/>
      <c r="E101" s="87"/>
      <c r="F101" s="87"/>
    </row>
    <row r="102" spans="1:6" x14ac:dyDescent="0.25">
      <c r="A102" s="88" t="s">
        <v>209</v>
      </c>
      <c r="B102" s="85" t="s">
        <v>509</v>
      </c>
      <c r="C102" s="85"/>
      <c r="D102" s="86"/>
      <c r="E102" s="87"/>
      <c r="F102" s="87"/>
    </row>
    <row r="103" spans="1:6" x14ac:dyDescent="0.25">
      <c r="A103" s="88"/>
      <c r="B103" s="85" t="s">
        <v>508</v>
      </c>
      <c r="C103" s="85" t="s">
        <v>54</v>
      </c>
      <c r="D103" s="87">
        <v>450</v>
      </c>
      <c r="E103" s="87"/>
      <c r="F103" s="87">
        <f>D103*E103</f>
        <v>0</v>
      </c>
    </row>
    <row r="104" spans="1:6" x14ac:dyDescent="0.25">
      <c r="A104" s="88"/>
      <c r="B104" s="85"/>
      <c r="C104" s="85"/>
      <c r="D104" s="86"/>
      <c r="E104" s="87"/>
      <c r="F104" s="87"/>
    </row>
    <row r="105" spans="1:6" x14ac:dyDescent="0.25">
      <c r="A105" s="88"/>
      <c r="B105" s="85" t="s">
        <v>507</v>
      </c>
      <c r="C105" s="85"/>
      <c r="D105" s="86"/>
      <c r="E105" s="87"/>
      <c r="F105" s="87"/>
    </row>
    <row r="106" spans="1:6" x14ac:dyDescent="0.25">
      <c r="A106" s="88" t="s">
        <v>205</v>
      </c>
      <c r="B106" s="85" t="s">
        <v>506</v>
      </c>
      <c r="C106" s="85"/>
      <c r="D106" s="86"/>
      <c r="E106" s="87"/>
      <c r="F106" s="87"/>
    </row>
    <row r="107" spans="1:6" x14ac:dyDescent="0.25">
      <c r="A107" s="88"/>
      <c r="B107" s="85" t="s">
        <v>505</v>
      </c>
      <c r="C107" s="85"/>
      <c r="D107" s="86"/>
      <c r="E107" s="87"/>
      <c r="F107" s="87"/>
    </row>
    <row r="108" spans="1:6" x14ac:dyDescent="0.25">
      <c r="A108" s="88"/>
      <c r="B108" s="85" t="s">
        <v>504</v>
      </c>
      <c r="C108" s="85" t="s">
        <v>38</v>
      </c>
      <c r="D108" s="87">
        <v>350</v>
      </c>
      <c r="E108" s="87"/>
      <c r="F108" s="87">
        <f>D108*E108</f>
        <v>0</v>
      </c>
    </row>
    <row r="109" spans="1:6" x14ac:dyDescent="0.25">
      <c r="A109" s="88"/>
      <c r="B109" s="85"/>
      <c r="C109" s="85"/>
      <c r="D109" s="87"/>
      <c r="E109" s="87"/>
      <c r="F109" s="87"/>
    </row>
    <row r="110" spans="1:6" x14ac:dyDescent="0.25">
      <c r="A110" s="88"/>
      <c r="B110" s="85"/>
      <c r="C110" s="85"/>
      <c r="D110" s="87"/>
      <c r="E110" s="87"/>
      <c r="F110" s="87"/>
    </row>
    <row r="111" spans="1:6" x14ac:dyDescent="0.25">
      <c r="A111" s="88"/>
      <c r="B111" s="85"/>
      <c r="C111" s="85"/>
      <c r="D111" s="87"/>
      <c r="E111" s="87"/>
      <c r="F111" s="87"/>
    </row>
    <row r="112" spans="1:6" x14ac:dyDescent="0.25">
      <c r="A112" s="88"/>
      <c r="B112" s="85"/>
      <c r="C112" s="85"/>
      <c r="D112" s="87"/>
      <c r="E112" s="87"/>
      <c r="F112" s="87"/>
    </row>
    <row r="113" spans="1:7" x14ac:dyDescent="0.25">
      <c r="A113" s="88"/>
      <c r="B113" s="85" t="s">
        <v>503</v>
      </c>
      <c r="C113" s="85"/>
      <c r="D113" s="86"/>
      <c r="E113" s="87"/>
      <c r="F113" s="87"/>
      <c r="G113" s="33"/>
    </row>
    <row r="114" spans="1:7" x14ac:dyDescent="0.25">
      <c r="A114" s="88" t="s">
        <v>199</v>
      </c>
      <c r="B114" s="85" t="s">
        <v>502</v>
      </c>
      <c r="C114" s="85"/>
      <c r="D114" s="86"/>
      <c r="E114" s="87"/>
      <c r="F114" s="87"/>
      <c r="G114" s="33"/>
    </row>
    <row r="115" spans="1:7" x14ac:dyDescent="0.25">
      <c r="A115" s="88"/>
      <c r="B115" s="85" t="s">
        <v>501</v>
      </c>
      <c r="C115" s="85"/>
      <c r="D115" s="86"/>
      <c r="E115" s="87"/>
      <c r="F115" s="87"/>
      <c r="G115" s="33"/>
    </row>
    <row r="116" spans="1:7" x14ac:dyDescent="0.25">
      <c r="A116" s="88"/>
      <c r="B116" s="85" t="s">
        <v>500</v>
      </c>
      <c r="C116" s="85" t="s">
        <v>38</v>
      </c>
      <c r="D116" s="87">
        <v>120</v>
      </c>
      <c r="E116" s="87"/>
      <c r="F116" s="87">
        <f>D116*E116</f>
        <v>0</v>
      </c>
      <c r="G116" s="33"/>
    </row>
    <row r="117" spans="1:7" x14ac:dyDescent="0.25">
      <c r="A117" s="88"/>
      <c r="B117" s="85"/>
      <c r="C117" s="85"/>
      <c r="D117" s="86"/>
      <c r="E117" s="87"/>
      <c r="F117" s="87"/>
    </row>
    <row r="118" spans="1:7" ht="13" x14ac:dyDescent="0.3">
      <c r="A118" s="83"/>
      <c r="B118" s="90" t="s">
        <v>466</v>
      </c>
      <c r="C118" s="90"/>
      <c r="D118" s="92"/>
      <c r="E118" s="91"/>
      <c r="F118" s="91">
        <f>SUM(F71:F117)</f>
        <v>0</v>
      </c>
    </row>
    <row r="119" spans="1:7" ht="13" x14ac:dyDescent="0.3">
      <c r="A119" s="83"/>
      <c r="B119" s="85"/>
      <c r="C119" s="85"/>
      <c r="D119" s="86"/>
      <c r="E119" s="87"/>
      <c r="F119" s="87"/>
    </row>
    <row r="120" spans="1:7" ht="13" x14ac:dyDescent="0.3">
      <c r="A120" s="83" t="s">
        <v>133</v>
      </c>
      <c r="B120" s="84" t="s">
        <v>31</v>
      </c>
      <c r="C120" s="85"/>
      <c r="D120" s="87"/>
      <c r="E120" s="87"/>
      <c r="F120" s="87"/>
    </row>
    <row r="121" spans="1:7" ht="13" x14ac:dyDescent="0.3">
      <c r="A121" s="83"/>
      <c r="B121" s="84"/>
      <c r="C121" s="85"/>
      <c r="D121" s="87"/>
      <c r="E121" s="87"/>
      <c r="F121" s="87"/>
    </row>
    <row r="122" spans="1:7" x14ac:dyDescent="0.25">
      <c r="A122" s="88"/>
      <c r="B122" s="85" t="s">
        <v>30</v>
      </c>
      <c r="C122" s="85"/>
      <c r="D122" s="87"/>
      <c r="E122" s="87"/>
      <c r="F122" s="87"/>
    </row>
    <row r="123" spans="1:7" x14ac:dyDescent="0.25">
      <c r="A123" s="88" t="s">
        <v>131</v>
      </c>
      <c r="B123" s="85" t="s">
        <v>28</v>
      </c>
      <c r="C123" s="85" t="s">
        <v>24</v>
      </c>
      <c r="D123" s="87">
        <v>4</v>
      </c>
      <c r="E123" s="86">
        <v>55</v>
      </c>
      <c r="F123" s="86">
        <f>D123*E123</f>
        <v>220</v>
      </c>
    </row>
    <row r="124" spans="1:7" x14ac:dyDescent="0.25">
      <c r="A124" s="88"/>
      <c r="B124" s="85"/>
      <c r="C124" s="85"/>
      <c r="D124" s="87"/>
      <c r="E124" s="87"/>
      <c r="F124" s="87"/>
    </row>
    <row r="125" spans="1:7" ht="18" customHeight="1" x14ac:dyDescent="0.25">
      <c r="A125" s="88"/>
      <c r="B125" s="85" t="s">
        <v>27</v>
      </c>
      <c r="C125" s="85"/>
      <c r="D125" s="87"/>
      <c r="E125" s="87"/>
      <c r="F125" s="87"/>
    </row>
    <row r="126" spans="1:7" ht="18" customHeight="1" x14ac:dyDescent="0.25">
      <c r="A126" s="88" t="s">
        <v>126</v>
      </c>
      <c r="B126" s="85" t="s">
        <v>25</v>
      </c>
      <c r="C126" s="85" t="s">
        <v>24</v>
      </c>
      <c r="D126" s="87">
        <v>4</v>
      </c>
      <c r="E126" s="86">
        <v>55</v>
      </c>
      <c r="F126" s="86">
        <f>D126*E126</f>
        <v>220</v>
      </c>
    </row>
    <row r="127" spans="1:7" ht="18" customHeight="1" x14ac:dyDescent="0.3">
      <c r="A127" s="83"/>
      <c r="B127" s="90" t="s">
        <v>6</v>
      </c>
      <c r="C127" s="90"/>
      <c r="D127" s="91"/>
      <c r="E127" s="91"/>
      <c r="F127" s="91">
        <f>SUM(F123:F126)</f>
        <v>440</v>
      </c>
    </row>
    <row r="128" spans="1:7" ht="18" customHeight="1" x14ac:dyDescent="0.3">
      <c r="A128" s="83"/>
      <c r="B128" s="85"/>
      <c r="C128" s="85"/>
      <c r="D128" s="86"/>
      <c r="E128" s="87"/>
      <c r="F128" s="87"/>
    </row>
    <row r="129" spans="1:9" ht="18" customHeight="1" x14ac:dyDescent="0.3">
      <c r="A129" s="83"/>
      <c r="B129" s="85"/>
      <c r="C129" s="85"/>
      <c r="D129" s="86"/>
      <c r="E129" s="87"/>
      <c r="F129" s="87"/>
    </row>
    <row r="130" spans="1:9" ht="18" customHeight="1" x14ac:dyDescent="0.3">
      <c r="A130" s="83"/>
      <c r="B130" s="84"/>
      <c r="C130" s="85"/>
      <c r="D130" s="86"/>
      <c r="E130" s="87"/>
      <c r="F130" s="87"/>
      <c r="I130" s="34"/>
    </row>
    <row r="131" spans="1:9" ht="18" customHeight="1" x14ac:dyDescent="0.3">
      <c r="A131" s="83"/>
      <c r="B131" s="84" t="s">
        <v>5</v>
      </c>
      <c r="C131" s="85"/>
      <c r="D131" s="86"/>
      <c r="E131" s="87"/>
      <c r="F131" s="87"/>
    </row>
    <row r="132" spans="1:9" ht="18" customHeight="1" x14ac:dyDescent="0.3">
      <c r="A132" s="83"/>
      <c r="B132" s="84"/>
      <c r="C132" s="85"/>
      <c r="D132" s="86"/>
      <c r="E132" s="87"/>
      <c r="F132" s="87"/>
    </row>
    <row r="133" spans="1:9" x14ac:dyDescent="0.25">
      <c r="A133" s="94" t="str">
        <f>A13</f>
        <v>1.00</v>
      </c>
      <c r="B133" s="95" t="str">
        <f>B13</f>
        <v>PREDDELA</v>
      </c>
      <c r="C133" s="85"/>
      <c r="D133" s="86"/>
      <c r="E133" s="87"/>
      <c r="F133" s="87">
        <f>F41</f>
        <v>0</v>
      </c>
    </row>
    <row r="134" spans="1:9" x14ac:dyDescent="0.25">
      <c r="A134" s="94" t="str">
        <f>A43</f>
        <v>2.00</v>
      </c>
      <c r="B134" s="95" t="str">
        <f>B43</f>
        <v>ZEMELJSKA DELA IN TEMELJENJE</v>
      </c>
      <c r="C134" s="85"/>
      <c r="D134" s="86"/>
      <c r="E134" s="87"/>
      <c r="F134" s="87">
        <f>F61</f>
        <v>0</v>
      </c>
    </row>
    <row r="135" spans="1:9" x14ac:dyDescent="0.25">
      <c r="A135" s="94" t="str">
        <f>A63</f>
        <v>3.00</v>
      </c>
      <c r="B135" s="95" t="str">
        <f>B63</f>
        <v>ODVODNJAVANJE</v>
      </c>
      <c r="C135" s="85"/>
      <c r="D135" s="86"/>
      <c r="E135" s="87"/>
      <c r="F135" s="87">
        <f>F69</f>
        <v>0</v>
      </c>
    </row>
    <row r="136" spans="1:9" x14ac:dyDescent="0.25">
      <c r="A136" s="94" t="str">
        <f>A71</f>
        <v>4.00</v>
      </c>
      <c r="B136" s="95" t="str">
        <f>B71</f>
        <v>GRADBENA IN OBRTNIŠKA DELA</v>
      </c>
      <c r="C136" s="85"/>
      <c r="D136" s="86"/>
      <c r="E136" s="87"/>
      <c r="F136" s="87">
        <f>F118</f>
        <v>0</v>
      </c>
    </row>
    <row r="137" spans="1:9" x14ac:dyDescent="0.25">
      <c r="A137" s="94" t="s">
        <v>133</v>
      </c>
      <c r="B137" s="95" t="s">
        <v>31</v>
      </c>
      <c r="C137" s="85"/>
      <c r="D137" s="86"/>
      <c r="E137" s="87"/>
      <c r="F137" s="87">
        <f>+F127</f>
        <v>440</v>
      </c>
    </row>
    <row r="138" spans="1:9" ht="13" x14ac:dyDescent="0.3">
      <c r="A138" s="83"/>
      <c r="B138" s="90" t="s">
        <v>0</v>
      </c>
      <c r="C138" s="90"/>
      <c r="D138" s="92"/>
      <c r="E138" s="91"/>
      <c r="F138" s="91">
        <f>SUM(F133:F137)</f>
        <v>440</v>
      </c>
    </row>
    <row r="139" spans="1:9" ht="13" x14ac:dyDescent="0.3">
      <c r="A139" s="83"/>
      <c r="B139" s="85" t="s">
        <v>1</v>
      </c>
      <c r="C139" s="85"/>
      <c r="D139" s="86"/>
      <c r="E139" s="87"/>
      <c r="F139" s="87">
        <f>F138*0.22</f>
        <v>96.8</v>
      </c>
    </row>
    <row r="140" spans="1:9" ht="13" x14ac:dyDescent="0.3">
      <c r="A140" s="83"/>
      <c r="B140" s="85" t="s">
        <v>4</v>
      </c>
      <c r="C140" s="85"/>
      <c r="D140" s="86"/>
      <c r="E140" s="87"/>
      <c r="F140" s="87">
        <f>SUM(F138:F139)</f>
        <v>536.79999999999995</v>
      </c>
    </row>
    <row r="142" spans="1:9" ht="46" x14ac:dyDescent="0.25">
      <c r="B142" s="139" t="s">
        <v>1135</v>
      </c>
    </row>
  </sheetData>
  <mergeCells count="1">
    <mergeCell ref="B2:E2"/>
  </mergeCells>
  <printOptions gridLines="1"/>
  <pageMargins left="0.78740157480314965" right="0.75" top="0.98425196850393704" bottom="0.98425196850393704" header="0.59055118110236227" footer="0.59055118110236227"/>
  <pageSetup paperSize="9" orientation="portrait" horizontalDpi="300" verticalDpi="300" r:id="rId1"/>
  <headerFooter alignWithMargins="0">
    <oddHeader>&amp;L
              Opis postavke                                      Enota         Količina             Cena/enoto        Skupaj</oddHeader>
    <oddFooter>&amp;C&amp;P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5BC73-C565-44FD-8765-C03C2E500E76}">
  <dimension ref="A1:H130"/>
  <sheetViews>
    <sheetView topLeftCell="A120" workbookViewId="0">
      <selection activeCell="E89" sqref="E89"/>
    </sheetView>
  </sheetViews>
  <sheetFormatPr defaultRowHeight="12.5" x14ac:dyDescent="0.25"/>
  <cols>
    <col min="1" max="1" width="7.453125" style="8" customWidth="1"/>
    <col min="2" max="2" width="36.26953125" style="7" customWidth="1"/>
    <col min="3" max="3" width="9.1796875" style="5"/>
    <col min="4" max="4" width="9.1796875" style="6"/>
    <col min="5" max="5" width="15" style="5" customWidth="1"/>
    <col min="6" max="6" width="13.7265625" style="5" customWidth="1"/>
    <col min="7" max="7" width="14.1796875" style="5" customWidth="1"/>
    <col min="8" max="8" width="14.81640625" style="5" customWidth="1"/>
  </cols>
  <sheetData>
    <row r="1" spans="1:8" ht="13" x14ac:dyDescent="0.3">
      <c r="B1" s="44" t="s">
        <v>1117</v>
      </c>
      <c r="C1" s="35"/>
      <c r="D1" s="34"/>
      <c r="E1" s="34"/>
    </row>
    <row r="2" spans="1:8" ht="13" x14ac:dyDescent="0.3">
      <c r="B2" s="163" t="s">
        <v>457</v>
      </c>
      <c r="C2" s="164"/>
      <c r="D2" s="164"/>
      <c r="E2" s="164"/>
    </row>
    <row r="5" spans="1:8" s="9" customFormat="1" ht="13" x14ac:dyDescent="0.3">
      <c r="A5" s="17"/>
      <c r="B5" s="70" t="s">
        <v>605</v>
      </c>
      <c r="C5" s="10"/>
      <c r="D5" s="15"/>
      <c r="E5" s="10"/>
      <c r="F5" s="10"/>
      <c r="G5" s="10"/>
      <c r="H5" s="10"/>
    </row>
    <row r="6" spans="1:8" s="9" customFormat="1" ht="13" x14ac:dyDescent="0.3">
      <c r="A6" s="17"/>
      <c r="B6" s="70" t="s">
        <v>604</v>
      </c>
      <c r="C6" s="10"/>
      <c r="D6" s="15"/>
      <c r="E6" s="10"/>
      <c r="F6" s="10"/>
      <c r="G6" s="10"/>
      <c r="H6" s="10"/>
    </row>
    <row r="7" spans="1:8" s="9" customFormat="1" ht="13" x14ac:dyDescent="0.3">
      <c r="A7" s="17"/>
      <c r="B7" s="16"/>
      <c r="C7" s="10"/>
      <c r="D7" s="15"/>
      <c r="E7" s="10"/>
      <c r="F7" s="10"/>
      <c r="G7" s="10"/>
      <c r="H7" s="10"/>
    </row>
    <row r="8" spans="1:8" s="9" customFormat="1" ht="13" x14ac:dyDescent="0.3">
      <c r="A8" s="77"/>
      <c r="B8" s="78"/>
      <c r="C8" s="82" t="s">
        <v>743</v>
      </c>
      <c r="D8" s="82" t="s">
        <v>742</v>
      </c>
      <c r="E8" s="82" t="s">
        <v>741</v>
      </c>
      <c r="F8" s="82" t="s">
        <v>1118</v>
      </c>
      <c r="G8" s="10"/>
      <c r="H8" s="10"/>
    </row>
    <row r="9" spans="1:8" s="9" customFormat="1" ht="13" x14ac:dyDescent="0.3">
      <c r="A9" s="77" t="s">
        <v>446</v>
      </c>
      <c r="B9" s="78" t="s">
        <v>445</v>
      </c>
      <c r="C9" s="71"/>
      <c r="D9" s="72"/>
      <c r="E9" s="71"/>
      <c r="F9" s="71"/>
      <c r="G9" s="10"/>
      <c r="H9" s="10"/>
    </row>
    <row r="10" spans="1:8" x14ac:dyDescent="0.25">
      <c r="A10" s="79"/>
      <c r="B10" s="80"/>
      <c r="C10" s="73"/>
      <c r="D10" s="74"/>
      <c r="E10" s="73"/>
      <c r="F10" s="73"/>
    </row>
    <row r="11" spans="1:8" x14ac:dyDescent="0.25">
      <c r="A11" s="79"/>
      <c r="B11" s="80" t="s">
        <v>444</v>
      </c>
      <c r="C11" s="73"/>
      <c r="D11" s="74"/>
      <c r="E11" s="73"/>
      <c r="F11" s="73"/>
    </row>
    <row r="12" spans="1:8" x14ac:dyDescent="0.25">
      <c r="A12" s="79" t="s">
        <v>443</v>
      </c>
      <c r="B12" s="80" t="s">
        <v>559</v>
      </c>
      <c r="C12" s="73"/>
      <c r="D12" s="74"/>
      <c r="E12" s="73"/>
      <c r="F12" s="73"/>
    </row>
    <row r="13" spans="1:8" x14ac:dyDescent="0.25">
      <c r="A13" s="79"/>
      <c r="B13" s="80" t="s">
        <v>558</v>
      </c>
      <c r="C13" s="73" t="s">
        <v>7</v>
      </c>
      <c r="D13" s="74">
        <v>7</v>
      </c>
      <c r="E13" s="73"/>
      <c r="F13" s="73">
        <f t="shared" ref="F13:F24" si="0">D13*E13</f>
        <v>0</v>
      </c>
    </row>
    <row r="14" spans="1:8" x14ac:dyDescent="0.25">
      <c r="A14" s="79"/>
      <c r="B14" s="80"/>
      <c r="C14" s="73"/>
      <c r="D14" s="74"/>
      <c r="E14" s="73"/>
      <c r="F14" s="73"/>
    </row>
    <row r="15" spans="1:8" x14ac:dyDescent="0.25">
      <c r="A15" s="79"/>
      <c r="B15" s="80" t="s">
        <v>439</v>
      </c>
      <c r="C15" s="73"/>
      <c r="D15" s="74"/>
      <c r="E15" s="73"/>
      <c r="F15" s="73"/>
    </row>
    <row r="16" spans="1:8" x14ac:dyDescent="0.25">
      <c r="A16" s="79" t="s">
        <v>441</v>
      </c>
      <c r="B16" s="80" t="s">
        <v>557</v>
      </c>
      <c r="C16" s="73"/>
      <c r="D16" s="74"/>
      <c r="E16" s="73"/>
      <c r="F16" s="73"/>
    </row>
    <row r="17" spans="1:8" ht="25" x14ac:dyDescent="0.25">
      <c r="A17" s="79"/>
      <c r="B17" s="80" t="s">
        <v>603</v>
      </c>
      <c r="C17" s="73"/>
      <c r="D17" s="74"/>
      <c r="E17" s="73"/>
      <c r="F17" s="73"/>
    </row>
    <row r="18" spans="1:8" x14ac:dyDescent="0.25">
      <c r="A18" s="79"/>
      <c r="B18" s="80"/>
      <c r="C18" s="73" t="s">
        <v>7</v>
      </c>
      <c r="D18" s="74">
        <v>1</v>
      </c>
      <c r="E18" s="73"/>
      <c r="F18" s="73">
        <f t="shared" si="0"/>
        <v>0</v>
      </c>
    </row>
    <row r="19" spans="1:8" x14ac:dyDescent="0.25">
      <c r="A19" s="79"/>
      <c r="B19" s="80"/>
      <c r="C19" s="73"/>
      <c r="D19" s="74"/>
      <c r="E19" s="73"/>
      <c r="F19" s="73"/>
    </row>
    <row r="20" spans="1:8" x14ac:dyDescent="0.25">
      <c r="A20" s="79"/>
      <c r="B20" s="80" t="s">
        <v>554</v>
      </c>
      <c r="C20" s="73"/>
      <c r="D20" s="74"/>
      <c r="E20" s="73"/>
      <c r="F20" s="73"/>
    </row>
    <row r="21" spans="1:8" x14ac:dyDescent="0.25">
      <c r="A21" s="79" t="s">
        <v>438</v>
      </c>
      <c r="B21" s="80" t="s">
        <v>553</v>
      </c>
      <c r="C21" s="73"/>
      <c r="D21" s="74"/>
      <c r="E21" s="73"/>
      <c r="F21" s="73"/>
    </row>
    <row r="22" spans="1:8" ht="25" x14ac:dyDescent="0.25">
      <c r="A22" s="79"/>
      <c r="B22" s="80" t="s">
        <v>602</v>
      </c>
      <c r="C22" s="73"/>
      <c r="D22" s="74"/>
      <c r="E22" s="73"/>
      <c r="F22" s="73"/>
    </row>
    <row r="23" spans="1:8" ht="25" x14ac:dyDescent="0.25">
      <c r="A23" s="79"/>
      <c r="B23" s="80" t="s">
        <v>601</v>
      </c>
      <c r="C23" s="73"/>
      <c r="D23" s="74"/>
      <c r="E23" s="73"/>
      <c r="F23" s="73"/>
    </row>
    <row r="24" spans="1:8" x14ac:dyDescent="0.25">
      <c r="A24" s="79"/>
      <c r="B24" s="80"/>
      <c r="C24" s="73" t="s">
        <v>54</v>
      </c>
      <c r="D24" s="74">
        <v>24</v>
      </c>
      <c r="E24" s="73"/>
      <c r="F24" s="73">
        <f t="shared" si="0"/>
        <v>0</v>
      </c>
    </row>
    <row r="25" spans="1:8" x14ac:dyDescent="0.25">
      <c r="A25" s="79"/>
      <c r="B25" s="80"/>
      <c r="C25" s="73"/>
      <c r="D25" s="74"/>
      <c r="E25" s="73"/>
      <c r="F25" s="73"/>
    </row>
    <row r="26" spans="1:8" s="9" customFormat="1" ht="13" x14ac:dyDescent="0.3">
      <c r="A26" s="77"/>
      <c r="B26" s="81" t="s">
        <v>358</v>
      </c>
      <c r="C26" s="75" t="s">
        <v>563</v>
      </c>
      <c r="D26" s="76"/>
      <c r="E26" s="75"/>
      <c r="F26" s="75">
        <f>SUM(F12:F25)</f>
        <v>0</v>
      </c>
      <c r="G26" s="10"/>
      <c r="H26" s="10"/>
    </row>
    <row r="27" spans="1:8" x14ac:dyDescent="0.25">
      <c r="A27" s="79"/>
      <c r="B27" s="80"/>
      <c r="C27" s="73"/>
      <c r="D27" s="74"/>
      <c r="E27" s="73"/>
      <c r="F27" s="73"/>
    </row>
    <row r="28" spans="1:8" x14ac:dyDescent="0.25">
      <c r="A28" s="79"/>
      <c r="B28" s="80"/>
      <c r="C28" s="73"/>
      <c r="D28" s="74"/>
      <c r="E28" s="73"/>
      <c r="F28" s="73"/>
    </row>
    <row r="29" spans="1:8" x14ac:dyDescent="0.25">
      <c r="A29" s="79"/>
      <c r="B29" s="80"/>
      <c r="C29" s="73"/>
      <c r="D29" s="74"/>
      <c r="E29" s="73"/>
      <c r="F29" s="73"/>
    </row>
    <row r="30" spans="1:8" s="9" customFormat="1" ht="13" x14ac:dyDescent="0.3">
      <c r="A30" s="77" t="s">
        <v>357</v>
      </c>
      <c r="B30" s="78" t="s">
        <v>356</v>
      </c>
      <c r="C30" s="71"/>
      <c r="D30" s="72"/>
      <c r="E30" s="71"/>
      <c r="F30" s="71"/>
      <c r="G30" s="10"/>
      <c r="H30" s="10"/>
    </row>
    <row r="31" spans="1:8" x14ac:dyDescent="0.25">
      <c r="A31" s="79"/>
      <c r="B31" s="80"/>
      <c r="C31" s="73"/>
      <c r="D31" s="74"/>
      <c r="E31" s="73"/>
      <c r="F31" s="73"/>
    </row>
    <row r="32" spans="1:8" x14ac:dyDescent="0.25">
      <c r="A32" s="79"/>
      <c r="B32" s="80" t="s">
        <v>600</v>
      </c>
      <c r="C32" s="73"/>
      <c r="D32" s="74"/>
      <c r="E32" s="73"/>
      <c r="F32" s="73"/>
    </row>
    <row r="33" spans="1:6" x14ac:dyDescent="0.25">
      <c r="A33" s="79" t="s">
        <v>354</v>
      </c>
      <c r="B33" s="80" t="s">
        <v>599</v>
      </c>
      <c r="C33" s="73"/>
      <c r="D33" s="74"/>
      <c r="E33" s="73"/>
      <c r="F33" s="73"/>
    </row>
    <row r="34" spans="1:6" ht="25" x14ac:dyDescent="0.25">
      <c r="A34" s="79"/>
      <c r="B34" s="80" t="s">
        <v>598</v>
      </c>
      <c r="C34" s="73"/>
      <c r="D34" s="74"/>
      <c r="E34" s="73"/>
      <c r="F34" s="73"/>
    </row>
    <row r="35" spans="1:6" ht="25" x14ac:dyDescent="0.25">
      <c r="A35" s="79"/>
      <c r="B35" s="80" t="s">
        <v>597</v>
      </c>
      <c r="C35" s="73"/>
      <c r="D35" s="74"/>
      <c r="E35" s="73"/>
      <c r="F35" s="73"/>
    </row>
    <row r="36" spans="1:6" x14ac:dyDescent="0.25">
      <c r="A36" s="79"/>
      <c r="B36" s="80" t="s">
        <v>596</v>
      </c>
      <c r="C36" s="73"/>
      <c r="D36" s="74"/>
      <c r="E36" s="73"/>
      <c r="F36" s="73"/>
    </row>
    <row r="37" spans="1:6" ht="25" x14ac:dyDescent="0.25">
      <c r="A37" s="79"/>
      <c r="B37" s="80" t="s">
        <v>595</v>
      </c>
      <c r="C37" s="73"/>
      <c r="D37" s="74"/>
      <c r="E37" s="73"/>
      <c r="F37" s="73"/>
    </row>
    <row r="38" spans="1:6" x14ac:dyDescent="0.25">
      <c r="A38" s="79"/>
      <c r="B38" s="80"/>
      <c r="C38" s="73" t="s">
        <v>240</v>
      </c>
      <c r="D38" s="74">
        <v>116.39</v>
      </c>
      <c r="E38" s="73"/>
      <c r="F38" s="73">
        <f t="shared" ref="F38:F49" si="1">D38*E38</f>
        <v>0</v>
      </c>
    </row>
    <row r="39" spans="1:6" x14ac:dyDescent="0.25">
      <c r="A39" s="79"/>
      <c r="B39" s="80"/>
      <c r="C39" s="73"/>
      <c r="D39" s="74"/>
      <c r="E39" s="73"/>
      <c r="F39" s="73"/>
    </row>
    <row r="40" spans="1:6" x14ac:dyDescent="0.25">
      <c r="A40" s="79"/>
      <c r="B40" s="80" t="s">
        <v>594</v>
      </c>
      <c r="C40" s="73"/>
      <c r="D40" s="74"/>
      <c r="E40" s="73"/>
      <c r="F40" s="73"/>
    </row>
    <row r="41" spans="1:6" ht="25" x14ac:dyDescent="0.25">
      <c r="A41" s="79" t="s">
        <v>351</v>
      </c>
      <c r="B41" s="80" t="s">
        <v>593</v>
      </c>
      <c r="C41" s="73"/>
      <c r="D41" s="74"/>
      <c r="E41" s="73"/>
      <c r="F41" s="73"/>
    </row>
    <row r="42" spans="1:6" ht="25" x14ac:dyDescent="0.25">
      <c r="A42" s="79"/>
      <c r="B42" s="80" t="s">
        <v>592</v>
      </c>
      <c r="C42" s="73"/>
      <c r="D42" s="74"/>
      <c r="E42" s="73"/>
      <c r="F42" s="73"/>
    </row>
    <row r="43" spans="1:6" x14ac:dyDescent="0.25">
      <c r="A43" s="79"/>
      <c r="B43" s="80" t="s">
        <v>591</v>
      </c>
      <c r="C43" s="73"/>
      <c r="D43" s="74"/>
      <c r="E43" s="73"/>
      <c r="F43" s="73"/>
    </row>
    <row r="44" spans="1:6" x14ac:dyDescent="0.25">
      <c r="A44" s="79"/>
      <c r="B44" s="80"/>
      <c r="C44" s="73" t="s">
        <v>24</v>
      </c>
      <c r="D44" s="74">
        <v>20</v>
      </c>
      <c r="E44" s="73"/>
      <c r="F44" s="73">
        <f t="shared" si="1"/>
        <v>0</v>
      </c>
    </row>
    <row r="45" spans="1:6" x14ac:dyDescent="0.25">
      <c r="A45" s="79"/>
      <c r="B45" s="80"/>
      <c r="C45" s="73"/>
      <c r="D45" s="74"/>
      <c r="E45" s="73"/>
      <c r="F45" s="73"/>
    </row>
    <row r="46" spans="1:6" x14ac:dyDescent="0.25">
      <c r="A46" s="79"/>
      <c r="B46" s="80" t="s">
        <v>326</v>
      </c>
      <c r="C46" s="73"/>
      <c r="D46" s="74"/>
      <c r="E46" s="73"/>
      <c r="F46" s="73"/>
    </row>
    <row r="47" spans="1:6" ht="25" x14ac:dyDescent="0.25">
      <c r="A47" s="79" t="s">
        <v>347</v>
      </c>
      <c r="B47" s="80" t="s">
        <v>590</v>
      </c>
      <c r="C47" s="73"/>
      <c r="D47" s="74"/>
      <c r="E47" s="73"/>
      <c r="F47" s="73"/>
    </row>
    <row r="48" spans="1:6" x14ac:dyDescent="0.25">
      <c r="A48" s="79"/>
      <c r="B48" s="80"/>
      <c r="C48" s="73"/>
      <c r="D48" s="74"/>
      <c r="E48" s="73"/>
      <c r="F48" s="73"/>
    </row>
    <row r="49" spans="1:8" x14ac:dyDescent="0.25">
      <c r="A49" s="79"/>
      <c r="B49" s="80"/>
      <c r="C49" s="73" t="s">
        <v>54</v>
      </c>
      <c r="D49" s="74">
        <v>29.9</v>
      </c>
      <c r="E49" s="73"/>
      <c r="F49" s="73">
        <f t="shared" si="1"/>
        <v>0</v>
      </c>
    </row>
    <row r="50" spans="1:8" x14ac:dyDescent="0.25">
      <c r="A50" s="79"/>
      <c r="B50" s="80"/>
      <c r="C50" s="73"/>
      <c r="D50" s="74"/>
      <c r="E50" s="73"/>
      <c r="F50" s="73"/>
    </row>
    <row r="51" spans="1:8" ht="26" x14ac:dyDescent="0.3">
      <c r="A51" s="77"/>
      <c r="B51" s="81" t="s">
        <v>285</v>
      </c>
      <c r="C51" s="75" t="s">
        <v>563</v>
      </c>
      <c r="D51" s="76"/>
      <c r="E51" s="75"/>
      <c r="F51" s="75">
        <f>SUM(F37:F50)</f>
        <v>0</v>
      </c>
    </row>
    <row r="52" spans="1:8" x14ac:dyDescent="0.25">
      <c r="A52" s="79"/>
      <c r="B52" s="80"/>
      <c r="C52" s="73"/>
      <c r="D52" s="74"/>
      <c r="E52" s="73"/>
      <c r="F52" s="73"/>
    </row>
    <row r="53" spans="1:8" x14ac:dyDescent="0.25">
      <c r="A53" s="79"/>
      <c r="B53" s="80"/>
      <c r="C53" s="73"/>
      <c r="D53" s="74"/>
      <c r="E53" s="73"/>
      <c r="F53" s="73"/>
    </row>
    <row r="54" spans="1:8" x14ac:dyDescent="0.25">
      <c r="A54" s="79"/>
      <c r="B54" s="80"/>
      <c r="C54" s="73"/>
      <c r="D54" s="74"/>
      <c r="E54" s="73"/>
      <c r="F54" s="73"/>
    </row>
    <row r="55" spans="1:8" s="9" customFormat="1" ht="13" x14ac:dyDescent="0.3">
      <c r="A55" s="77" t="s">
        <v>284</v>
      </c>
      <c r="B55" s="78" t="s">
        <v>564</v>
      </c>
      <c r="C55" s="71"/>
      <c r="D55" s="72"/>
      <c r="E55" s="71"/>
      <c r="F55" s="71"/>
      <c r="G55" s="10"/>
      <c r="H55" s="10"/>
    </row>
    <row r="56" spans="1:8" x14ac:dyDescent="0.25">
      <c r="A56" s="79"/>
      <c r="B56" s="80"/>
      <c r="C56" s="73"/>
      <c r="D56" s="74"/>
      <c r="E56" s="73"/>
      <c r="F56" s="73"/>
    </row>
    <row r="57" spans="1:8" x14ac:dyDescent="0.25">
      <c r="A57" s="79"/>
      <c r="B57" s="80">
        <v>0</v>
      </c>
      <c r="C57" s="73"/>
      <c r="D57" s="74"/>
      <c r="E57" s="73"/>
      <c r="F57" s="73"/>
    </row>
    <row r="58" spans="1:8" ht="25" x14ac:dyDescent="0.25">
      <c r="A58" s="79" t="s">
        <v>281</v>
      </c>
      <c r="B58" s="80" t="s">
        <v>589</v>
      </c>
      <c r="C58" s="73"/>
      <c r="D58" s="74"/>
      <c r="E58" s="73"/>
      <c r="F58" s="73"/>
    </row>
    <row r="59" spans="1:8" x14ac:dyDescent="0.25">
      <c r="A59" s="79"/>
      <c r="B59" s="80"/>
      <c r="C59" s="73" t="s">
        <v>588</v>
      </c>
      <c r="D59" s="74">
        <v>24</v>
      </c>
      <c r="E59" s="73"/>
      <c r="F59" s="73">
        <f t="shared" ref="F59:F94" si="2">D59*E59</f>
        <v>0</v>
      </c>
    </row>
    <row r="60" spans="1:8" x14ac:dyDescent="0.25">
      <c r="A60" s="79"/>
      <c r="B60" s="80"/>
      <c r="C60" s="73"/>
      <c r="D60" s="74"/>
      <c r="E60" s="73"/>
      <c r="F60" s="73"/>
    </row>
    <row r="61" spans="1:8" x14ac:dyDescent="0.25">
      <c r="A61" s="79"/>
      <c r="B61" s="80" t="s">
        <v>587</v>
      </c>
      <c r="C61" s="73"/>
      <c r="D61" s="74"/>
      <c r="E61" s="73"/>
      <c r="F61" s="73"/>
    </row>
    <row r="62" spans="1:8" ht="25" x14ac:dyDescent="0.25">
      <c r="A62" s="79" t="s">
        <v>276</v>
      </c>
      <c r="B62" s="80" t="s">
        <v>586</v>
      </c>
      <c r="C62" s="73"/>
      <c r="D62" s="74"/>
      <c r="E62" s="73"/>
      <c r="F62" s="73"/>
    </row>
    <row r="63" spans="1:8" ht="25" x14ac:dyDescent="0.25">
      <c r="A63" s="79"/>
      <c r="B63" s="80" t="s">
        <v>585</v>
      </c>
      <c r="C63" s="73"/>
      <c r="D63" s="74"/>
      <c r="E63" s="73"/>
      <c r="F63" s="73"/>
    </row>
    <row r="64" spans="1:8" x14ac:dyDescent="0.25">
      <c r="A64" s="79"/>
      <c r="B64" s="80"/>
      <c r="C64" s="73" t="s">
        <v>240</v>
      </c>
      <c r="D64" s="74">
        <v>88.65</v>
      </c>
      <c r="E64" s="73"/>
      <c r="F64" s="73">
        <f t="shared" si="2"/>
        <v>0</v>
      </c>
    </row>
    <row r="65" spans="1:6" x14ac:dyDescent="0.25">
      <c r="A65" s="79"/>
      <c r="B65" s="80"/>
      <c r="C65" s="73"/>
      <c r="D65" s="74"/>
      <c r="E65" s="73"/>
      <c r="F65" s="73"/>
    </row>
    <row r="66" spans="1:6" x14ac:dyDescent="0.25">
      <c r="A66" s="79"/>
      <c r="B66" s="80">
        <v>51331</v>
      </c>
      <c r="C66" s="73"/>
      <c r="D66" s="74"/>
      <c r="E66" s="73"/>
      <c r="F66" s="73"/>
    </row>
    <row r="67" spans="1:6" x14ac:dyDescent="0.25">
      <c r="A67" s="79" t="s">
        <v>273</v>
      </c>
      <c r="B67" s="80" t="s">
        <v>584</v>
      </c>
      <c r="C67" s="73"/>
      <c r="D67" s="74"/>
      <c r="E67" s="73"/>
      <c r="F67" s="73"/>
    </row>
    <row r="68" spans="1:6" x14ac:dyDescent="0.25">
      <c r="A68" s="79"/>
      <c r="B68" s="80" t="s">
        <v>583</v>
      </c>
      <c r="C68" s="73"/>
      <c r="D68" s="74"/>
      <c r="E68" s="73"/>
      <c r="F68" s="73"/>
    </row>
    <row r="69" spans="1:6" x14ac:dyDescent="0.25">
      <c r="A69" s="79"/>
      <c r="B69" s="80"/>
      <c r="C69" s="73" t="s">
        <v>54</v>
      </c>
      <c r="D69" s="74">
        <v>25.24</v>
      </c>
      <c r="E69" s="73"/>
      <c r="F69" s="73">
        <f t="shared" si="2"/>
        <v>0</v>
      </c>
    </row>
    <row r="70" spans="1:6" x14ac:dyDescent="0.25">
      <c r="A70" s="79"/>
      <c r="B70" s="80"/>
      <c r="C70" s="73"/>
      <c r="D70" s="74"/>
      <c r="E70" s="73"/>
      <c r="F70" s="73"/>
    </row>
    <row r="71" spans="1:6" x14ac:dyDescent="0.25">
      <c r="A71" s="79"/>
      <c r="B71" s="80">
        <v>51681</v>
      </c>
      <c r="C71" s="73"/>
      <c r="D71" s="74"/>
      <c r="E71" s="73"/>
      <c r="F71" s="73"/>
    </row>
    <row r="72" spans="1:6" ht="25" x14ac:dyDescent="0.25">
      <c r="A72" s="79" t="s">
        <v>266</v>
      </c>
      <c r="B72" s="80" t="s">
        <v>582</v>
      </c>
      <c r="C72" s="73"/>
      <c r="D72" s="74"/>
      <c r="E72" s="73"/>
      <c r="F72" s="73"/>
    </row>
    <row r="73" spans="1:6" x14ac:dyDescent="0.25">
      <c r="A73" s="79"/>
      <c r="B73" s="80"/>
      <c r="C73" s="73" t="s">
        <v>54</v>
      </c>
      <c r="D73" s="74">
        <v>8.85</v>
      </c>
      <c r="E73" s="73"/>
      <c r="F73" s="73">
        <f t="shared" si="2"/>
        <v>0</v>
      </c>
    </row>
    <row r="74" spans="1:6" x14ac:dyDescent="0.25">
      <c r="A74" s="79"/>
      <c r="B74" s="80"/>
      <c r="C74" s="73"/>
      <c r="D74" s="74"/>
      <c r="E74" s="73"/>
      <c r="F74" s="73"/>
    </row>
    <row r="75" spans="1:6" x14ac:dyDescent="0.25">
      <c r="A75" s="79"/>
      <c r="B75" s="80">
        <v>53139</v>
      </c>
      <c r="C75" s="73"/>
      <c r="D75" s="74"/>
      <c r="E75" s="73"/>
      <c r="F75" s="73"/>
    </row>
    <row r="76" spans="1:6" ht="25" x14ac:dyDescent="0.25">
      <c r="A76" s="79" t="s">
        <v>259</v>
      </c>
      <c r="B76" s="80" t="s">
        <v>581</v>
      </c>
      <c r="C76" s="73"/>
      <c r="D76" s="74"/>
      <c r="E76" s="73"/>
      <c r="F76" s="73"/>
    </row>
    <row r="77" spans="1:6" x14ac:dyDescent="0.25">
      <c r="A77" s="79"/>
      <c r="B77" s="80" t="s">
        <v>580</v>
      </c>
      <c r="C77" s="73"/>
      <c r="D77" s="74"/>
      <c r="E77" s="73"/>
      <c r="F77" s="73"/>
    </row>
    <row r="78" spans="1:6" x14ac:dyDescent="0.25">
      <c r="A78" s="79"/>
      <c r="B78" s="80"/>
      <c r="C78" s="73"/>
      <c r="D78" s="74"/>
      <c r="E78" s="73"/>
      <c r="F78" s="73"/>
    </row>
    <row r="79" spans="1:6" x14ac:dyDescent="0.25">
      <c r="A79" s="79"/>
      <c r="B79" s="80"/>
      <c r="C79" s="73" t="s">
        <v>240</v>
      </c>
      <c r="D79" s="74">
        <v>6.34</v>
      </c>
      <c r="E79" s="73"/>
      <c r="F79" s="73">
        <f t="shared" si="2"/>
        <v>0</v>
      </c>
    </row>
    <row r="80" spans="1:6" x14ac:dyDescent="0.25">
      <c r="A80" s="79"/>
      <c r="B80" s="80"/>
      <c r="C80" s="73"/>
      <c r="D80" s="74"/>
      <c r="E80" s="73"/>
      <c r="F80" s="73"/>
    </row>
    <row r="81" spans="1:6" x14ac:dyDescent="0.25">
      <c r="A81" s="79"/>
      <c r="B81" s="80">
        <v>0</v>
      </c>
      <c r="C81" s="73"/>
      <c r="D81" s="74"/>
      <c r="E81" s="73"/>
      <c r="F81" s="73"/>
    </row>
    <row r="82" spans="1:6" ht="25" x14ac:dyDescent="0.25">
      <c r="A82" s="79" t="s">
        <v>255</v>
      </c>
      <c r="B82" s="80" t="s">
        <v>579</v>
      </c>
      <c r="C82" s="73"/>
      <c r="D82" s="74"/>
      <c r="E82" s="73"/>
      <c r="F82" s="73"/>
    </row>
    <row r="83" spans="1:6" ht="25" x14ac:dyDescent="0.25">
      <c r="A83" s="79"/>
      <c r="B83" s="80" t="s">
        <v>578</v>
      </c>
      <c r="C83" s="73"/>
      <c r="D83" s="74"/>
      <c r="E83" s="73"/>
      <c r="F83" s="73"/>
    </row>
    <row r="84" spans="1:6" x14ac:dyDescent="0.25">
      <c r="A84" s="79"/>
      <c r="B84" s="80" t="s">
        <v>577</v>
      </c>
      <c r="C84" s="73"/>
      <c r="D84" s="74"/>
      <c r="E84" s="73"/>
      <c r="F84" s="73"/>
    </row>
    <row r="85" spans="1:6" x14ac:dyDescent="0.25">
      <c r="A85" s="79"/>
      <c r="B85" s="80"/>
      <c r="C85" s="73" t="s">
        <v>54</v>
      </c>
      <c r="D85" s="74">
        <v>22.04</v>
      </c>
      <c r="E85" s="73"/>
      <c r="F85" s="73">
        <f t="shared" si="2"/>
        <v>0</v>
      </c>
    </row>
    <row r="86" spans="1:6" x14ac:dyDescent="0.25">
      <c r="A86" s="79"/>
      <c r="B86" s="80"/>
      <c r="C86" s="73"/>
      <c r="D86" s="74"/>
      <c r="E86" s="73"/>
      <c r="F86" s="73"/>
    </row>
    <row r="87" spans="1:6" x14ac:dyDescent="0.25">
      <c r="A87" s="79"/>
      <c r="B87" s="80">
        <v>0</v>
      </c>
      <c r="C87" s="73"/>
      <c r="D87" s="74"/>
      <c r="E87" s="73"/>
      <c r="F87" s="73"/>
    </row>
    <row r="88" spans="1:6" x14ac:dyDescent="0.25">
      <c r="A88" s="79" t="s">
        <v>576</v>
      </c>
      <c r="B88" s="80" t="s">
        <v>575</v>
      </c>
      <c r="C88" s="73"/>
      <c r="D88" s="74"/>
      <c r="E88" s="73"/>
      <c r="F88" s="73"/>
    </row>
    <row r="89" spans="1:6" x14ac:dyDescent="0.25">
      <c r="A89" s="79"/>
      <c r="B89" s="80"/>
      <c r="C89" s="73" t="s">
        <v>240</v>
      </c>
      <c r="D89" s="74">
        <v>2.06</v>
      </c>
      <c r="E89" s="73"/>
      <c r="F89" s="73">
        <f t="shared" si="2"/>
        <v>0</v>
      </c>
    </row>
    <row r="90" spans="1:6" x14ac:dyDescent="0.25">
      <c r="A90" s="79"/>
      <c r="B90" s="80"/>
      <c r="C90" s="73"/>
      <c r="D90" s="74"/>
      <c r="E90" s="73"/>
      <c r="F90" s="73"/>
    </row>
    <row r="91" spans="1:6" x14ac:dyDescent="0.25">
      <c r="A91" s="79"/>
      <c r="B91" s="80">
        <v>0</v>
      </c>
      <c r="C91" s="73"/>
      <c r="D91" s="74"/>
      <c r="E91" s="73"/>
      <c r="F91" s="73"/>
    </row>
    <row r="92" spans="1:6" x14ac:dyDescent="0.25">
      <c r="A92" s="79" t="s">
        <v>255</v>
      </c>
      <c r="B92" s="80" t="s">
        <v>574</v>
      </c>
      <c r="C92" s="73"/>
      <c r="D92" s="74"/>
      <c r="E92" s="73"/>
      <c r="F92" s="73"/>
    </row>
    <row r="93" spans="1:6" x14ac:dyDescent="0.25">
      <c r="A93" s="79"/>
      <c r="B93" s="80" t="s">
        <v>573</v>
      </c>
      <c r="C93" s="73"/>
      <c r="D93" s="74"/>
      <c r="E93" s="73"/>
      <c r="F93" s="73"/>
    </row>
    <row r="94" spans="1:6" x14ac:dyDescent="0.25">
      <c r="A94" s="79"/>
      <c r="B94" s="80"/>
      <c r="C94" s="73" t="s">
        <v>54</v>
      </c>
      <c r="D94" s="74">
        <v>40</v>
      </c>
      <c r="E94" s="73"/>
      <c r="F94" s="73">
        <f t="shared" si="2"/>
        <v>0</v>
      </c>
    </row>
    <row r="95" spans="1:6" x14ac:dyDescent="0.25">
      <c r="A95" s="79"/>
      <c r="B95" s="80"/>
      <c r="C95" s="73"/>
      <c r="D95" s="74"/>
      <c r="E95" s="73"/>
      <c r="F95" s="73"/>
    </row>
    <row r="96" spans="1:6" ht="26" x14ac:dyDescent="0.3">
      <c r="A96" s="77"/>
      <c r="B96" s="81" t="s">
        <v>572</v>
      </c>
      <c r="C96" s="75" t="s">
        <v>563</v>
      </c>
      <c r="D96" s="76"/>
      <c r="E96" s="75"/>
      <c r="F96" s="75">
        <f>SUM(F58:F95)</f>
        <v>0</v>
      </c>
    </row>
    <row r="97" spans="1:8" x14ac:dyDescent="0.25">
      <c r="A97" s="79"/>
      <c r="B97" s="80"/>
      <c r="C97" s="73"/>
      <c r="D97" s="74"/>
      <c r="E97" s="73"/>
      <c r="F97" s="73"/>
    </row>
    <row r="98" spans="1:8" x14ac:dyDescent="0.25">
      <c r="A98" s="79"/>
      <c r="B98" s="80"/>
      <c r="C98" s="73"/>
      <c r="D98" s="74"/>
      <c r="E98" s="73"/>
      <c r="F98" s="73"/>
    </row>
    <row r="99" spans="1:8" s="9" customFormat="1" ht="13" x14ac:dyDescent="0.3">
      <c r="A99" s="77" t="s">
        <v>231</v>
      </c>
      <c r="B99" s="78" t="s">
        <v>31</v>
      </c>
      <c r="C99" s="71"/>
      <c r="D99" s="72"/>
      <c r="E99" s="71"/>
      <c r="F99" s="71"/>
      <c r="G99" s="10"/>
      <c r="H99" s="10"/>
    </row>
    <row r="100" spans="1:8" x14ac:dyDescent="0.25">
      <c r="A100" s="79"/>
      <c r="B100" s="80"/>
      <c r="C100" s="73"/>
      <c r="D100" s="74"/>
      <c r="E100" s="73"/>
      <c r="F100" s="73"/>
    </row>
    <row r="101" spans="1:8" x14ac:dyDescent="0.25">
      <c r="A101" s="79"/>
      <c r="B101" s="80" t="s">
        <v>571</v>
      </c>
      <c r="C101" s="73"/>
      <c r="D101" s="74"/>
      <c r="E101" s="73"/>
      <c r="F101" s="73"/>
    </row>
    <row r="102" spans="1:8" x14ac:dyDescent="0.25">
      <c r="A102" s="79" t="s">
        <v>228</v>
      </c>
      <c r="B102" s="80" t="s">
        <v>570</v>
      </c>
      <c r="C102" s="73" t="s">
        <v>24</v>
      </c>
      <c r="D102" s="74">
        <v>4</v>
      </c>
      <c r="E102" s="140">
        <v>55</v>
      </c>
      <c r="F102" s="140">
        <f t="shared" ref="F102:F112" si="3">D102*E102</f>
        <v>220</v>
      </c>
    </row>
    <row r="103" spans="1:8" x14ac:dyDescent="0.25">
      <c r="A103" s="79"/>
      <c r="B103" s="80"/>
      <c r="C103" s="73"/>
      <c r="D103" s="74"/>
      <c r="E103" s="73"/>
      <c r="F103" s="73"/>
    </row>
    <row r="104" spans="1:8" x14ac:dyDescent="0.25">
      <c r="A104" s="79"/>
      <c r="B104" s="80" t="s">
        <v>569</v>
      </c>
      <c r="C104" s="73"/>
      <c r="D104" s="74"/>
      <c r="E104" s="73"/>
      <c r="F104" s="73"/>
    </row>
    <row r="105" spans="1:8" x14ac:dyDescent="0.25">
      <c r="A105" s="79" t="s">
        <v>223</v>
      </c>
      <c r="B105" s="80" t="s">
        <v>568</v>
      </c>
      <c r="C105" s="73" t="s">
        <v>24</v>
      </c>
      <c r="D105" s="74">
        <v>4</v>
      </c>
      <c r="E105" s="140">
        <v>55</v>
      </c>
      <c r="F105" s="140">
        <f t="shared" si="3"/>
        <v>220</v>
      </c>
    </row>
    <row r="106" spans="1:8" x14ac:dyDescent="0.25">
      <c r="A106" s="79"/>
      <c r="B106" s="80"/>
      <c r="C106" s="73"/>
      <c r="D106" s="74"/>
      <c r="E106" s="73"/>
      <c r="F106" s="73"/>
    </row>
    <row r="107" spans="1:8" x14ac:dyDescent="0.25">
      <c r="A107" s="79"/>
      <c r="B107" s="80"/>
      <c r="C107" s="73"/>
      <c r="D107" s="74"/>
      <c r="E107" s="73"/>
      <c r="F107" s="73"/>
    </row>
    <row r="108" spans="1:8" x14ac:dyDescent="0.25">
      <c r="A108" s="79"/>
      <c r="B108" s="80" t="s">
        <v>23</v>
      </c>
      <c r="C108" s="73"/>
      <c r="D108" s="74"/>
      <c r="E108" s="73"/>
      <c r="F108" s="73"/>
    </row>
    <row r="109" spans="1:8" x14ac:dyDescent="0.25">
      <c r="A109" s="79" t="s">
        <v>221</v>
      </c>
      <c r="B109" s="80" t="s">
        <v>21</v>
      </c>
      <c r="C109" s="73"/>
      <c r="D109" s="74"/>
      <c r="E109" s="73"/>
      <c r="F109" s="73"/>
    </row>
    <row r="110" spans="1:8" x14ac:dyDescent="0.25">
      <c r="A110" s="79"/>
      <c r="B110" s="80" t="s">
        <v>567</v>
      </c>
      <c r="C110" s="73"/>
      <c r="D110" s="74"/>
      <c r="E110" s="73"/>
      <c r="F110" s="73"/>
    </row>
    <row r="111" spans="1:8" x14ac:dyDescent="0.25">
      <c r="A111" s="79"/>
      <c r="B111" s="80" t="s">
        <v>566</v>
      </c>
      <c r="C111" s="73"/>
      <c r="D111" s="74"/>
      <c r="E111" s="73"/>
      <c r="F111" s="73"/>
    </row>
    <row r="112" spans="1:8" x14ac:dyDescent="0.25">
      <c r="A112" s="79"/>
      <c r="B112" s="80"/>
      <c r="C112" s="73" t="s">
        <v>565</v>
      </c>
      <c r="D112" s="74">
        <v>1</v>
      </c>
      <c r="E112" s="73"/>
      <c r="F112" s="73">
        <f t="shared" si="3"/>
        <v>0</v>
      </c>
    </row>
    <row r="113" spans="1:8" x14ac:dyDescent="0.25">
      <c r="A113" s="79"/>
      <c r="B113" s="80"/>
      <c r="C113" s="73"/>
      <c r="D113" s="74"/>
      <c r="E113" s="73"/>
      <c r="F113" s="73"/>
    </row>
    <row r="114" spans="1:8" ht="13" x14ac:dyDescent="0.3">
      <c r="A114" s="77"/>
      <c r="B114" s="81" t="s">
        <v>6</v>
      </c>
      <c r="C114" s="75" t="s">
        <v>563</v>
      </c>
      <c r="D114" s="76"/>
      <c r="E114" s="75" t="s">
        <v>563</v>
      </c>
      <c r="F114" s="75">
        <f>SUM(F101:F113)</f>
        <v>440</v>
      </c>
    </row>
    <row r="115" spans="1:8" x14ac:dyDescent="0.25">
      <c r="A115" s="79"/>
      <c r="B115" s="80"/>
      <c r="C115" s="73"/>
      <c r="D115" s="74"/>
      <c r="E115" s="73"/>
      <c r="F115" s="73"/>
    </row>
    <row r="116" spans="1:8" x14ac:dyDescent="0.25">
      <c r="A116" s="79"/>
      <c r="B116" s="80"/>
      <c r="C116" s="73"/>
      <c r="D116" s="74"/>
      <c r="E116" s="73"/>
      <c r="F116" s="73"/>
    </row>
    <row r="117" spans="1:8" x14ac:dyDescent="0.25">
      <c r="A117" s="79"/>
      <c r="B117" s="80"/>
      <c r="C117" s="73"/>
      <c r="D117" s="74"/>
      <c r="E117" s="73"/>
      <c r="F117" s="73"/>
    </row>
    <row r="118" spans="1:8" s="9" customFormat="1" ht="13" x14ac:dyDescent="0.3">
      <c r="A118" s="77"/>
      <c r="B118" s="78" t="s">
        <v>5</v>
      </c>
      <c r="C118" s="71"/>
      <c r="D118" s="72"/>
      <c r="E118" s="71"/>
      <c r="F118" s="71"/>
      <c r="G118" s="10"/>
      <c r="H118" s="10"/>
    </row>
    <row r="119" spans="1:8" s="9" customFormat="1" ht="13" x14ac:dyDescent="0.3">
      <c r="A119" s="77"/>
      <c r="B119" s="78"/>
      <c r="C119" s="71"/>
      <c r="D119" s="72"/>
      <c r="E119" s="71"/>
      <c r="F119" s="71"/>
      <c r="G119" s="10"/>
      <c r="H119" s="10"/>
    </row>
    <row r="120" spans="1:8" s="9" customFormat="1" ht="13" x14ac:dyDescent="0.3">
      <c r="A120" s="77" t="s">
        <v>446</v>
      </c>
      <c r="B120" s="78" t="s">
        <v>445</v>
      </c>
      <c r="C120" s="71"/>
      <c r="D120" s="72"/>
      <c r="E120" s="71"/>
      <c r="F120" s="71">
        <f>F26</f>
        <v>0</v>
      </c>
      <c r="G120" s="10"/>
      <c r="H120" s="10"/>
    </row>
    <row r="121" spans="1:8" s="9" customFormat="1" ht="13" x14ac:dyDescent="0.3">
      <c r="A121" s="77" t="s">
        <v>357</v>
      </c>
      <c r="B121" s="78" t="s">
        <v>356</v>
      </c>
      <c r="C121" s="71"/>
      <c r="D121" s="72"/>
      <c r="E121" s="71"/>
      <c r="F121" s="71">
        <f>F51</f>
        <v>0</v>
      </c>
      <c r="G121" s="10"/>
      <c r="H121" s="10"/>
    </row>
    <row r="122" spans="1:8" s="9" customFormat="1" ht="13" x14ac:dyDescent="0.3">
      <c r="A122" s="77" t="s">
        <v>284</v>
      </c>
      <c r="B122" s="78" t="s">
        <v>564</v>
      </c>
      <c r="C122" s="71"/>
      <c r="D122" s="72"/>
      <c r="E122" s="71"/>
      <c r="F122" s="71">
        <f>F96</f>
        <v>0</v>
      </c>
      <c r="G122" s="10"/>
      <c r="H122" s="10"/>
    </row>
    <row r="123" spans="1:8" s="9" customFormat="1" ht="13" x14ac:dyDescent="0.3">
      <c r="A123" s="77" t="s">
        <v>231</v>
      </c>
      <c r="B123" s="78" t="s">
        <v>31</v>
      </c>
      <c r="C123" s="71"/>
      <c r="D123" s="72"/>
      <c r="E123" s="71"/>
      <c r="F123" s="71">
        <f>F114</f>
        <v>440</v>
      </c>
      <c r="G123" s="10"/>
      <c r="H123" s="10"/>
    </row>
    <row r="124" spans="1:8" s="9" customFormat="1" ht="13" x14ac:dyDescent="0.3">
      <c r="A124" s="77"/>
      <c r="B124" s="81" t="s">
        <v>0</v>
      </c>
      <c r="C124" s="75" t="s">
        <v>563</v>
      </c>
      <c r="D124" s="76"/>
      <c r="E124" s="75" t="s">
        <v>563</v>
      </c>
      <c r="F124" s="75">
        <f>SUM(F120:F123)</f>
        <v>440</v>
      </c>
      <c r="G124" s="10"/>
      <c r="H124" s="10"/>
    </row>
    <row r="125" spans="1:8" s="9" customFormat="1" ht="13" x14ac:dyDescent="0.3">
      <c r="A125" s="77"/>
      <c r="B125" s="78"/>
      <c r="C125" s="71"/>
      <c r="D125" s="72"/>
      <c r="E125" s="71"/>
      <c r="F125" s="71"/>
      <c r="G125" s="10"/>
      <c r="H125" s="10"/>
    </row>
    <row r="126" spans="1:8" s="9" customFormat="1" ht="13" x14ac:dyDescent="0.3">
      <c r="A126" s="77"/>
      <c r="B126" s="78" t="s">
        <v>1</v>
      </c>
      <c r="C126" s="71"/>
      <c r="D126" s="72"/>
      <c r="E126" s="71"/>
      <c r="F126" s="71">
        <f>F124*0.22</f>
        <v>96.8</v>
      </c>
      <c r="G126" s="10"/>
      <c r="H126" s="10"/>
    </row>
    <row r="127" spans="1:8" s="9" customFormat="1" ht="13" x14ac:dyDescent="0.3">
      <c r="A127" s="77"/>
      <c r="B127" s="78"/>
      <c r="C127" s="71"/>
      <c r="D127" s="72"/>
      <c r="E127" s="71"/>
      <c r="F127" s="71"/>
      <c r="G127" s="10"/>
      <c r="H127" s="10"/>
    </row>
    <row r="128" spans="1:8" s="9" customFormat="1" ht="13" x14ac:dyDescent="0.3">
      <c r="A128" s="77"/>
      <c r="B128" s="78" t="s">
        <v>4</v>
      </c>
      <c r="C128" s="71" t="s">
        <v>563</v>
      </c>
      <c r="D128" s="72"/>
      <c r="E128" s="71" t="s">
        <v>563</v>
      </c>
      <c r="F128" s="71">
        <f>SUM(F124:F127)</f>
        <v>536.79999999999995</v>
      </c>
      <c r="G128" s="10"/>
      <c r="H128" s="10"/>
    </row>
    <row r="130" spans="2:2" ht="46" x14ac:dyDescent="0.25">
      <c r="B130" s="139" t="s">
        <v>1135</v>
      </c>
    </row>
  </sheetData>
  <sheetProtection selectLockedCells="1"/>
  <mergeCells count="1">
    <mergeCell ref="B2:E2"/>
  </mergeCells>
  <pageMargins left="0.75" right="0.75" top="1" bottom="1"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42C26-7FE4-4E9D-8247-28E71F97A2F5}">
  <dimension ref="A1:H123"/>
  <sheetViews>
    <sheetView topLeftCell="A114" workbookViewId="0"/>
  </sheetViews>
  <sheetFormatPr defaultColWidth="9.1796875" defaultRowHeight="12.5" x14ac:dyDescent="0.25"/>
  <cols>
    <col min="1" max="1" width="7.453125" style="22" customWidth="1"/>
    <col min="2" max="2" width="36.26953125" style="21" customWidth="1"/>
    <col min="3" max="3" width="9.1796875" style="19"/>
    <col min="4" max="4" width="9.1796875" style="20"/>
    <col min="5" max="5" width="15" style="19" customWidth="1"/>
    <col min="6" max="6" width="13.7265625" style="19" customWidth="1"/>
    <col min="7" max="7" width="14.1796875" style="19" customWidth="1"/>
    <col min="8" max="8" width="14.81640625" style="19" customWidth="1"/>
    <col min="9" max="16384" width="9.1796875" style="18"/>
  </cols>
  <sheetData>
    <row r="1" spans="1:8" s="9" customFormat="1" ht="13" x14ac:dyDescent="0.3">
      <c r="A1" s="17"/>
      <c r="B1" s="61" t="s">
        <v>1117</v>
      </c>
      <c r="C1" s="35"/>
      <c r="D1" s="34"/>
      <c r="E1" s="34"/>
      <c r="F1" s="10"/>
      <c r="G1" s="10"/>
      <c r="H1" s="10"/>
    </row>
    <row r="2" spans="1:8" s="9" customFormat="1" ht="11.5" customHeight="1" x14ac:dyDescent="0.3">
      <c r="A2" s="17"/>
      <c r="B2" s="163" t="s">
        <v>457</v>
      </c>
      <c r="C2" s="164"/>
      <c r="D2" s="164"/>
      <c r="E2" s="164"/>
      <c r="F2" s="10"/>
      <c r="G2" s="10"/>
      <c r="H2" s="10"/>
    </row>
    <row r="3" spans="1:8" s="9" customFormat="1" ht="11.5" customHeight="1" x14ac:dyDescent="0.3">
      <c r="A3" s="17"/>
      <c r="B3" s="61"/>
      <c r="C3" s="62"/>
      <c r="D3" s="62"/>
      <c r="E3" s="62"/>
      <c r="F3" s="10"/>
      <c r="G3" s="10"/>
      <c r="H3" s="10"/>
    </row>
    <row r="4" spans="1:8" s="9" customFormat="1" ht="11.5" customHeight="1" x14ac:dyDescent="0.3">
      <c r="A4" s="17"/>
      <c r="B4" s="61"/>
      <c r="C4" s="62"/>
      <c r="D4" s="62"/>
      <c r="E4" s="62"/>
      <c r="F4" s="10"/>
      <c r="G4" s="10"/>
      <c r="H4" s="10"/>
    </row>
    <row r="5" spans="1:8" ht="13" x14ac:dyDescent="0.3">
      <c r="B5" s="70" t="s">
        <v>612</v>
      </c>
      <c r="C5" s="10"/>
      <c r="D5" s="15"/>
      <c r="E5" s="10"/>
    </row>
    <row r="6" spans="1:8" ht="13" x14ac:dyDescent="0.3">
      <c r="B6" s="70" t="s">
        <v>611</v>
      </c>
      <c r="C6" s="10"/>
      <c r="D6" s="15"/>
      <c r="E6" s="10"/>
    </row>
    <row r="7" spans="1:8" s="9" customFormat="1" ht="13" x14ac:dyDescent="0.3">
      <c r="B7" s="21"/>
      <c r="C7" s="19"/>
      <c r="D7" s="20"/>
      <c r="E7" s="19"/>
      <c r="F7" s="10"/>
      <c r="G7" s="10"/>
      <c r="H7" s="10"/>
    </row>
    <row r="9" spans="1:8" ht="13" x14ac:dyDescent="0.3">
      <c r="A9" s="17" t="s">
        <v>446</v>
      </c>
      <c r="B9" s="16" t="s">
        <v>445</v>
      </c>
      <c r="C9" s="10"/>
      <c r="D9" s="15"/>
      <c r="E9" s="10"/>
    </row>
    <row r="11" spans="1:8" x14ac:dyDescent="0.25">
      <c r="B11" s="21" t="s">
        <v>444</v>
      </c>
      <c r="F11" s="18"/>
    </row>
    <row r="12" spans="1:8" x14ac:dyDescent="0.25">
      <c r="A12" s="22" t="s">
        <v>443</v>
      </c>
      <c r="B12" s="21" t="s">
        <v>559</v>
      </c>
      <c r="F12" s="18"/>
    </row>
    <row r="13" spans="1:8" x14ac:dyDescent="0.25">
      <c r="B13" s="21" t="s">
        <v>558</v>
      </c>
      <c r="C13" s="19" t="s">
        <v>7</v>
      </c>
      <c r="D13" s="20">
        <v>8</v>
      </c>
      <c r="F13" s="19">
        <f>D13*E13</f>
        <v>0</v>
      </c>
    </row>
    <row r="15" spans="1:8" x14ac:dyDescent="0.25">
      <c r="B15" s="21" t="s">
        <v>439</v>
      </c>
    </row>
    <row r="16" spans="1:8" x14ac:dyDescent="0.25">
      <c r="A16" s="22" t="s">
        <v>441</v>
      </c>
      <c r="B16" s="21" t="s">
        <v>557</v>
      </c>
    </row>
    <row r="17" spans="1:8" ht="25" x14ac:dyDescent="0.25">
      <c r="B17" s="21" t="s">
        <v>603</v>
      </c>
    </row>
    <row r="18" spans="1:8" x14ac:dyDescent="0.25">
      <c r="C18" s="19" t="s">
        <v>7</v>
      </c>
      <c r="D18" s="20">
        <v>1</v>
      </c>
      <c r="F18" s="19">
        <f>D18*E18</f>
        <v>0</v>
      </c>
    </row>
    <row r="20" spans="1:8" x14ac:dyDescent="0.25">
      <c r="B20" s="21" t="s">
        <v>554</v>
      </c>
    </row>
    <row r="21" spans="1:8" x14ac:dyDescent="0.25">
      <c r="A21" s="22" t="s">
        <v>438</v>
      </c>
      <c r="B21" s="21" t="s">
        <v>553</v>
      </c>
    </row>
    <row r="22" spans="1:8" ht="25" x14ac:dyDescent="0.25">
      <c r="B22" s="21" t="s">
        <v>602</v>
      </c>
    </row>
    <row r="23" spans="1:8" ht="25" x14ac:dyDescent="0.25">
      <c r="B23" s="21" t="s">
        <v>601</v>
      </c>
    </row>
    <row r="24" spans="1:8" s="9" customFormat="1" ht="13" x14ac:dyDescent="0.3">
      <c r="A24" s="22"/>
      <c r="B24" s="21"/>
      <c r="C24" s="19" t="s">
        <v>54</v>
      </c>
      <c r="D24" s="20">
        <v>22</v>
      </c>
      <c r="E24" s="19"/>
      <c r="F24" s="19">
        <f>D24*E24</f>
        <v>0</v>
      </c>
      <c r="G24" s="10"/>
      <c r="H24" s="10"/>
    </row>
    <row r="26" spans="1:8" ht="13" x14ac:dyDescent="0.3">
      <c r="A26" s="14"/>
      <c r="B26" s="97" t="s">
        <v>358</v>
      </c>
      <c r="C26" s="98" t="s">
        <v>563</v>
      </c>
      <c r="D26" s="99"/>
      <c r="E26" s="98"/>
      <c r="F26" s="98">
        <f>SUM(F10:F25)</f>
        <v>0</v>
      </c>
    </row>
    <row r="28" spans="1:8" s="9" customFormat="1" ht="13" x14ac:dyDescent="0.3">
      <c r="A28" s="22"/>
      <c r="B28" s="21"/>
      <c r="C28" s="19"/>
      <c r="D28" s="20"/>
      <c r="E28" s="19"/>
      <c r="F28" s="19"/>
      <c r="G28" s="10"/>
      <c r="H28" s="10"/>
    </row>
    <row r="30" spans="1:8" ht="13" x14ac:dyDescent="0.3">
      <c r="A30" s="17" t="s">
        <v>357</v>
      </c>
      <c r="B30" s="16" t="s">
        <v>356</v>
      </c>
      <c r="C30" s="10"/>
      <c r="D30" s="15"/>
      <c r="E30" s="10"/>
      <c r="F30" s="10"/>
    </row>
    <row r="32" spans="1:8" x14ac:dyDescent="0.25">
      <c r="B32" s="21" t="s">
        <v>600</v>
      </c>
    </row>
    <row r="33" spans="1:6" x14ac:dyDescent="0.25">
      <c r="A33" s="22" t="s">
        <v>354</v>
      </c>
      <c r="B33" s="21" t="s">
        <v>599</v>
      </c>
    </row>
    <row r="34" spans="1:6" ht="25" x14ac:dyDescent="0.25">
      <c r="B34" s="21" t="s">
        <v>598</v>
      </c>
    </row>
    <row r="35" spans="1:6" ht="25" x14ac:dyDescent="0.25">
      <c r="B35" s="21" t="s">
        <v>597</v>
      </c>
    </row>
    <row r="36" spans="1:6" x14ac:dyDescent="0.25">
      <c r="B36" s="21" t="s">
        <v>596</v>
      </c>
    </row>
    <row r="37" spans="1:6" ht="25" x14ac:dyDescent="0.25">
      <c r="B37" s="21" t="s">
        <v>595</v>
      </c>
    </row>
    <row r="38" spans="1:6" x14ac:dyDescent="0.25">
      <c r="C38" s="19" t="s">
        <v>240</v>
      </c>
      <c r="D38" s="20">
        <v>273.33999999999997</v>
      </c>
      <c r="F38" s="19">
        <f>D38*E38</f>
        <v>0</v>
      </c>
    </row>
    <row r="40" spans="1:6" x14ac:dyDescent="0.25">
      <c r="B40" s="21" t="s">
        <v>594</v>
      </c>
    </row>
    <row r="41" spans="1:6" ht="25" x14ac:dyDescent="0.25">
      <c r="A41" s="22" t="s">
        <v>351</v>
      </c>
      <c r="B41" s="21" t="s">
        <v>593</v>
      </c>
    </row>
    <row r="42" spans="1:6" ht="25" x14ac:dyDescent="0.25">
      <c r="B42" s="21" t="s">
        <v>592</v>
      </c>
    </row>
    <row r="43" spans="1:6" x14ac:dyDescent="0.25">
      <c r="B43" s="21" t="s">
        <v>591</v>
      </c>
    </row>
    <row r="44" spans="1:6" x14ac:dyDescent="0.25">
      <c r="C44" s="19" t="s">
        <v>24</v>
      </c>
      <c r="D44" s="20">
        <v>20</v>
      </c>
      <c r="F44" s="19">
        <f>D44*E44</f>
        <v>0</v>
      </c>
    </row>
    <row r="46" spans="1:6" x14ac:dyDescent="0.25">
      <c r="B46" s="21" t="s">
        <v>326</v>
      </c>
    </row>
    <row r="47" spans="1:6" ht="25" x14ac:dyDescent="0.25">
      <c r="A47" s="22" t="s">
        <v>347</v>
      </c>
      <c r="B47" s="21" t="s">
        <v>590</v>
      </c>
    </row>
    <row r="48" spans="1:6" x14ac:dyDescent="0.25">
      <c r="C48" s="19" t="s">
        <v>54</v>
      </c>
      <c r="D48" s="20">
        <v>39.799999999999997</v>
      </c>
      <c r="F48" s="19">
        <f>D48*E48</f>
        <v>0</v>
      </c>
    </row>
    <row r="50" spans="1:8" ht="26" x14ac:dyDescent="0.3">
      <c r="A50" s="14"/>
      <c r="B50" s="97" t="s">
        <v>285</v>
      </c>
      <c r="C50" s="98" t="s">
        <v>563</v>
      </c>
      <c r="D50" s="99"/>
      <c r="E50" s="98"/>
      <c r="F50" s="98">
        <f>SUM(F37:F49)</f>
        <v>0</v>
      </c>
    </row>
    <row r="53" spans="1:8" s="9" customFormat="1" ht="13" x14ac:dyDescent="0.3">
      <c r="A53" s="22"/>
      <c r="B53" s="21"/>
      <c r="C53" s="19"/>
      <c r="D53" s="20"/>
      <c r="E53" s="19"/>
      <c r="F53" s="19"/>
      <c r="G53" s="10"/>
      <c r="H53" s="10"/>
    </row>
    <row r="55" spans="1:8" ht="13" x14ac:dyDescent="0.3">
      <c r="A55" s="17" t="s">
        <v>284</v>
      </c>
      <c r="B55" s="16" t="s">
        <v>564</v>
      </c>
      <c r="C55" s="10"/>
      <c r="D55" s="15"/>
      <c r="E55" s="10"/>
      <c r="F55" s="10"/>
    </row>
    <row r="57" spans="1:8" x14ac:dyDescent="0.25">
      <c r="B57" s="21" t="s">
        <v>9</v>
      </c>
    </row>
    <row r="58" spans="1:8" ht="25" x14ac:dyDescent="0.25">
      <c r="A58" s="22" t="s">
        <v>281</v>
      </c>
      <c r="B58" s="21" t="s">
        <v>610</v>
      </c>
    </row>
    <row r="59" spans="1:8" x14ac:dyDescent="0.25">
      <c r="C59" s="19" t="s">
        <v>588</v>
      </c>
      <c r="D59" s="20">
        <v>24</v>
      </c>
      <c r="F59" s="19">
        <f>D59*E59</f>
        <v>0</v>
      </c>
    </row>
    <row r="61" spans="1:8" x14ac:dyDescent="0.25">
      <c r="B61" s="21" t="s">
        <v>587</v>
      </c>
    </row>
    <row r="62" spans="1:8" ht="25" x14ac:dyDescent="0.25">
      <c r="A62" s="22" t="s">
        <v>276</v>
      </c>
      <c r="B62" s="21" t="s">
        <v>586</v>
      </c>
    </row>
    <row r="63" spans="1:8" ht="25" x14ac:dyDescent="0.25">
      <c r="B63" s="21" t="s">
        <v>585</v>
      </c>
    </row>
    <row r="64" spans="1:8" x14ac:dyDescent="0.25">
      <c r="C64" s="19" t="s">
        <v>240</v>
      </c>
      <c r="D64" s="20">
        <v>212.75</v>
      </c>
      <c r="F64" s="19">
        <f>D64*E64</f>
        <v>0</v>
      </c>
    </row>
    <row r="66" spans="1:6" x14ac:dyDescent="0.25">
      <c r="B66" s="21" t="s">
        <v>609</v>
      </c>
    </row>
    <row r="67" spans="1:6" x14ac:dyDescent="0.25">
      <c r="A67" s="22" t="s">
        <v>273</v>
      </c>
      <c r="B67" s="21" t="s">
        <v>584</v>
      </c>
    </row>
    <row r="68" spans="1:6" x14ac:dyDescent="0.25">
      <c r="B68" s="21" t="s">
        <v>583</v>
      </c>
    </row>
    <row r="69" spans="1:6" x14ac:dyDescent="0.25">
      <c r="C69" s="19" t="s">
        <v>54</v>
      </c>
      <c r="D69" s="20">
        <v>45.14</v>
      </c>
      <c r="F69" s="19">
        <f>D69*E69</f>
        <v>0</v>
      </c>
    </row>
    <row r="71" spans="1:6" x14ac:dyDescent="0.25">
      <c r="B71" s="21" t="s">
        <v>608</v>
      </c>
    </row>
    <row r="72" spans="1:6" ht="25" x14ac:dyDescent="0.25">
      <c r="A72" s="22" t="s">
        <v>266</v>
      </c>
      <c r="B72" s="21" t="s">
        <v>582</v>
      </c>
    </row>
    <row r="73" spans="1:6" x14ac:dyDescent="0.25">
      <c r="C73" s="19" t="s">
        <v>54</v>
      </c>
      <c r="D73" s="20">
        <v>17.78</v>
      </c>
      <c r="F73" s="19">
        <f>D73*E73</f>
        <v>0</v>
      </c>
    </row>
    <row r="75" spans="1:6" x14ac:dyDescent="0.25">
      <c r="B75" s="21" t="s">
        <v>607</v>
      </c>
    </row>
    <row r="76" spans="1:6" ht="25" x14ac:dyDescent="0.25">
      <c r="A76" s="22" t="s">
        <v>259</v>
      </c>
      <c r="B76" s="21" t="s">
        <v>581</v>
      </c>
    </row>
    <row r="77" spans="1:6" x14ac:dyDescent="0.25">
      <c r="B77" s="21" t="s">
        <v>606</v>
      </c>
    </row>
    <row r="78" spans="1:6" x14ac:dyDescent="0.25">
      <c r="C78" s="19" t="s">
        <v>240</v>
      </c>
      <c r="D78" s="20">
        <v>13.54</v>
      </c>
      <c r="F78" s="19">
        <f>D78*E78</f>
        <v>0</v>
      </c>
    </row>
    <row r="80" spans="1:6" x14ac:dyDescent="0.25">
      <c r="B80" s="21" t="s">
        <v>9</v>
      </c>
    </row>
    <row r="81" spans="1:8" ht="25" x14ac:dyDescent="0.25">
      <c r="A81" s="22" t="s">
        <v>255</v>
      </c>
      <c r="B81" s="21" t="s">
        <v>579</v>
      </c>
    </row>
    <row r="82" spans="1:8" ht="25" x14ac:dyDescent="0.25">
      <c r="B82" s="21" t="s">
        <v>578</v>
      </c>
    </row>
    <row r="83" spans="1:8" x14ac:dyDescent="0.25">
      <c r="B83" s="21" t="s">
        <v>577</v>
      </c>
    </row>
    <row r="84" spans="1:8" x14ac:dyDescent="0.25">
      <c r="C84" s="19" t="s">
        <v>54</v>
      </c>
      <c r="D84" s="20">
        <v>21.6</v>
      </c>
      <c r="F84" s="19">
        <f>D84*E84</f>
        <v>0</v>
      </c>
    </row>
    <row r="85" spans="1:8" x14ac:dyDescent="0.25">
      <c r="B85" s="21" t="s">
        <v>9</v>
      </c>
    </row>
    <row r="86" spans="1:8" x14ac:dyDescent="0.25">
      <c r="A86" s="22" t="s">
        <v>252</v>
      </c>
      <c r="B86" s="21" t="s">
        <v>574</v>
      </c>
    </row>
    <row r="87" spans="1:8" x14ac:dyDescent="0.25">
      <c r="B87" s="21" t="s">
        <v>573</v>
      </c>
    </row>
    <row r="88" spans="1:8" x14ac:dyDescent="0.25">
      <c r="C88" s="19" t="s">
        <v>54</v>
      </c>
      <c r="D88" s="20">
        <v>20</v>
      </c>
      <c r="F88" s="19">
        <f>D88*E88</f>
        <v>0</v>
      </c>
    </row>
    <row r="90" spans="1:8" ht="26" x14ac:dyDescent="0.3">
      <c r="A90" s="14"/>
      <c r="B90" s="97" t="s">
        <v>572</v>
      </c>
      <c r="C90" s="98" t="s">
        <v>563</v>
      </c>
      <c r="D90" s="99"/>
      <c r="E90" s="98"/>
      <c r="F90" s="98">
        <f>SUM(F58:F89)</f>
        <v>0</v>
      </c>
    </row>
    <row r="91" spans="1:8" s="9" customFormat="1" ht="13" x14ac:dyDescent="0.3">
      <c r="A91" s="22"/>
      <c r="B91" s="21"/>
      <c r="C91" s="19"/>
      <c r="D91" s="20"/>
      <c r="E91" s="19"/>
      <c r="F91" s="19"/>
      <c r="G91" s="10"/>
      <c r="H91" s="10"/>
    </row>
    <row r="93" spans="1:8" ht="13" x14ac:dyDescent="0.3">
      <c r="A93" s="17" t="s">
        <v>231</v>
      </c>
      <c r="B93" s="16" t="s">
        <v>31</v>
      </c>
      <c r="C93" s="10"/>
      <c r="D93" s="15"/>
      <c r="E93" s="10"/>
      <c r="F93" s="10"/>
    </row>
    <row r="95" spans="1:8" x14ac:dyDescent="0.25">
      <c r="B95" s="21" t="s">
        <v>571</v>
      </c>
    </row>
    <row r="96" spans="1:8" x14ac:dyDescent="0.25">
      <c r="A96" s="22" t="s">
        <v>228</v>
      </c>
      <c r="B96" s="21" t="s">
        <v>570</v>
      </c>
      <c r="C96" s="19" t="s">
        <v>24</v>
      </c>
      <c r="D96" s="20">
        <v>4</v>
      </c>
      <c r="E96" s="141">
        <v>55</v>
      </c>
      <c r="F96" s="141">
        <f>D96*E96</f>
        <v>220</v>
      </c>
    </row>
    <row r="98" spans="1:8" x14ac:dyDescent="0.25">
      <c r="B98" s="21" t="s">
        <v>569</v>
      </c>
    </row>
    <row r="99" spans="1:8" x14ac:dyDescent="0.25">
      <c r="A99" s="22" t="s">
        <v>223</v>
      </c>
      <c r="B99" s="21" t="s">
        <v>568</v>
      </c>
      <c r="C99" s="19" t="s">
        <v>24</v>
      </c>
      <c r="D99" s="20">
        <v>4</v>
      </c>
      <c r="E99" s="141">
        <v>55</v>
      </c>
      <c r="F99" s="141">
        <f>D99*E99</f>
        <v>220</v>
      </c>
    </row>
    <row r="102" spans="1:8" x14ac:dyDescent="0.25">
      <c r="B102" s="21" t="s">
        <v>23</v>
      </c>
    </row>
    <row r="103" spans="1:8" x14ac:dyDescent="0.25">
      <c r="A103" s="22" t="s">
        <v>221</v>
      </c>
      <c r="B103" s="21" t="s">
        <v>21</v>
      </c>
    </row>
    <row r="104" spans="1:8" x14ac:dyDescent="0.25">
      <c r="B104" s="21" t="s">
        <v>20</v>
      </c>
    </row>
    <row r="105" spans="1:8" x14ac:dyDescent="0.25">
      <c r="B105" s="21" t="s">
        <v>19</v>
      </c>
      <c r="C105" s="19" t="s">
        <v>565</v>
      </c>
      <c r="D105" s="20">
        <v>1</v>
      </c>
      <c r="F105" s="19">
        <f>D105*E105</f>
        <v>0</v>
      </c>
    </row>
    <row r="107" spans="1:8" ht="13" x14ac:dyDescent="0.3">
      <c r="A107" s="14"/>
      <c r="B107" s="97" t="s">
        <v>6</v>
      </c>
      <c r="C107" s="98" t="s">
        <v>563</v>
      </c>
      <c r="D107" s="99"/>
      <c r="E107" s="98" t="s">
        <v>563</v>
      </c>
      <c r="F107" s="98">
        <f>SUM(F95:F106)</f>
        <v>440</v>
      </c>
    </row>
    <row r="109" spans="1:8" s="9" customFormat="1" ht="13" x14ac:dyDescent="0.3">
      <c r="A109" s="22"/>
      <c r="B109" s="21"/>
      <c r="C109" s="19"/>
      <c r="D109" s="20"/>
      <c r="E109" s="19"/>
      <c r="F109" s="19"/>
      <c r="G109" s="10"/>
      <c r="H109" s="10"/>
    </row>
    <row r="110" spans="1:8" s="9" customFormat="1" ht="13" x14ac:dyDescent="0.3">
      <c r="A110" s="22"/>
      <c r="B110" s="21"/>
      <c r="C110" s="19"/>
      <c r="D110" s="20"/>
      <c r="E110" s="19"/>
      <c r="F110" s="19"/>
      <c r="G110" s="10"/>
      <c r="H110" s="10"/>
    </row>
    <row r="111" spans="1:8" s="9" customFormat="1" ht="13" x14ac:dyDescent="0.3">
      <c r="A111" s="17"/>
      <c r="B111" s="16" t="s">
        <v>5</v>
      </c>
      <c r="C111" s="10"/>
      <c r="D111" s="15"/>
      <c r="E111" s="10"/>
      <c r="F111" s="10"/>
      <c r="G111" s="10"/>
      <c r="H111" s="10"/>
    </row>
    <row r="112" spans="1:8" s="9" customFormat="1" ht="13" x14ac:dyDescent="0.3">
      <c r="A112" s="17"/>
      <c r="B112" s="16"/>
      <c r="C112" s="10"/>
      <c r="D112" s="15"/>
      <c r="E112" s="10"/>
      <c r="F112" s="10"/>
      <c r="G112" s="10"/>
      <c r="H112" s="10"/>
    </row>
    <row r="113" spans="1:8" s="9" customFormat="1" ht="13" x14ac:dyDescent="0.3">
      <c r="A113" s="17" t="s">
        <v>446</v>
      </c>
      <c r="B113" s="16" t="s">
        <v>445</v>
      </c>
      <c r="C113" s="10"/>
      <c r="D113" s="15"/>
      <c r="E113" s="10"/>
      <c r="F113" s="10">
        <f>F26</f>
        <v>0</v>
      </c>
      <c r="G113" s="10"/>
      <c r="H113" s="10"/>
    </row>
    <row r="114" spans="1:8" s="9" customFormat="1" ht="13" x14ac:dyDescent="0.3">
      <c r="A114" s="17" t="s">
        <v>357</v>
      </c>
      <c r="B114" s="16" t="s">
        <v>356</v>
      </c>
      <c r="C114" s="10"/>
      <c r="D114" s="15"/>
      <c r="E114" s="10"/>
      <c r="F114" s="10">
        <f>F50</f>
        <v>0</v>
      </c>
      <c r="G114" s="10"/>
      <c r="H114" s="10"/>
    </row>
    <row r="115" spans="1:8" s="9" customFormat="1" ht="13" x14ac:dyDescent="0.3">
      <c r="A115" s="17" t="s">
        <v>284</v>
      </c>
      <c r="B115" s="16" t="s">
        <v>564</v>
      </c>
      <c r="C115" s="10"/>
      <c r="D115" s="15"/>
      <c r="E115" s="10"/>
      <c r="F115" s="10">
        <f>F90</f>
        <v>0</v>
      </c>
      <c r="G115" s="10"/>
      <c r="H115" s="10"/>
    </row>
    <row r="116" spans="1:8" s="9" customFormat="1" ht="13" x14ac:dyDescent="0.3">
      <c r="A116" s="17" t="s">
        <v>231</v>
      </c>
      <c r="B116" s="16" t="s">
        <v>31</v>
      </c>
      <c r="C116" s="10"/>
      <c r="D116" s="15"/>
      <c r="E116" s="10"/>
      <c r="F116" s="10">
        <f>F107</f>
        <v>440</v>
      </c>
      <c r="G116" s="10"/>
      <c r="H116" s="10"/>
    </row>
    <row r="117" spans="1:8" s="9" customFormat="1" ht="13" x14ac:dyDescent="0.3">
      <c r="A117" s="14"/>
      <c r="B117" s="97" t="s">
        <v>0</v>
      </c>
      <c r="C117" s="98" t="s">
        <v>563</v>
      </c>
      <c r="D117" s="99"/>
      <c r="E117" s="98" t="s">
        <v>563</v>
      </c>
      <c r="F117" s="98">
        <f>SUM(F113:F116)</f>
        <v>440</v>
      </c>
      <c r="G117" s="10"/>
      <c r="H117" s="10"/>
    </row>
    <row r="118" spans="1:8" s="9" customFormat="1" ht="13" x14ac:dyDescent="0.3">
      <c r="A118" s="17"/>
      <c r="B118" s="16"/>
      <c r="C118" s="10"/>
      <c r="D118" s="15"/>
      <c r="E118" s="10"/>
      <c r="F118" s="10"/>
      <c r="G118" s="10"/>
      <c r="H118" s="10"/>
    </row>
    <row r="119" spans="1:8" s="9" customFormat="1" ht="13" x14ac:dyDescent="0.3">
      <c r="A119" s="17"/>
      <c r="B119" s="16" t="s">
        <v>1</v>
      </c>
      <c r="C119" s="10"/>
      <c r="D119" s="15"/>
      <c r="E119" s="10"/>
      <c r="F119" s="10">
        <f>F117*0.22</f>
        <v>96.8</v>
      </c>
      <c r="G119" s="10"/>
      <c r="H119" s="10"/>
    </row>
    <row r="120" spans="1:8" ht="13" x14ac:dyDescent="0.3">
      <c r="A120" s="17"/>
      <c r="B120" s="16"/>
      <c r="C120" s="10"/>
      <c r="D120" s="15"/>
      <c r="E120" s="10"/>
      <c r="F120" s="10"/>
    </row>
    <row r="121" spans="1:8" ht="13" x14ac:dyDescent="0.3">
      <c r="A121" s="14"/>
      <c r="B121" s="13" t="s">
        <v>4</v>
      </c>
      <c r="C121" s="11" t="s">
        <v>563</v>
      </c>
      <c r="D121" s="12"/>
      <c r="E121" s="11" t="s">
        <v>563</v>
      </c>
      <c r="F121" s="11">
        <f>SUM(F117:F120)</f>
        <v>536.79999999999995</v>
      </c>
    </row>
    <row r="123" spans="1:8" ht="46" x14ac:dyDescent="0.25">
      <c r="B123" s="139" t="s">
        <v>1135</v>
      </c>
    </row>
  </sheetData>
  <mergeCells count="1">
    <mergeCell ref="B2:E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B4662-FB22-4BC0-AB52-9332165859E5}">
  <dimension ref="A1:H115"/>
  <sheetViews>
    <sheetView topLeftCell="A110" workbookViewId="0">
      <selection activeCell="B115" sqref="B115"/>
    </sheetView>
  </sheetViews>
  <sheetFormatPr defaultColWidth="9.1796875" defaultRowHeight="12.5" x14ac:dyDescent="0.25"/>
  <cols>
    <col min="1" max="1" width="7.453125" style="22" customWidth="1"/>
    <col min="2" max="2" width="36.26953125" style="21" customWidth="1"/>
    <col min="3" max="3" width="9.1796875" style="19"/>
    <col min="4" max="4" width="9.1796875" style="20"/>
    <col min="5" max="5" width="15" style="19" customWidth="1"/>
    <col min="6" max="6" width="13.7265625" style="19" customWidth="1"/>
    <col min="7" max="7" width="14.1796875" style="19" customWidth="1"/>
    <col min="8" max="8" width="14.81640625" style="19" customWidth="1"/>
    <col min="9" max="16384" width="9.1796875" style="18"/>
  </cols>
  <sheetData>
    <row r="1" spans="1:8" ht="13" x14ac:dyDescent="0.3">
      <c r="B1" s="61" t="s">
        <v>1117</v>
      </c>
      <c r="C1" s="35"/>
      <c r="D1" s="34"/>
      <c r="E1" s="34"/>
    </row>
    <row r="2" spans="1:8" ht="13" x14ac:dyDescent="0.3">
      <c r="B2" s="163" t="s">
        <v>457</v>
      </c>
      <c r="C2" s="164"/>
      <c r="D2" s="164"/>
      <c r="E2" s="164"/>
    </row>
    <row r="4" spans="1:8" s="9" customFormat="1" ht="13" x14ac:dyDescent="0.3">
      <c r="A4" s="17"/>
      <c r="B4" s="70" t="s">
        <v>605</v>
      </c>
      <c r="C4" s="10"/>
      <c r="D4" s="15"/>
      <c r="E4" s="10"/>
      <c r="F4" s="10"/>
      <c r="G4" s="10"/>
      <c r="H4" s="10"/>
    </row>
    <row r="5" spans="1:8" s="9" customFormat="1" ht="13" x14ac:dyDescent="0.3">
      <c r="A5" s="17"/>
      <c r="B5" s="70" t="s">
        <v>613</v>
      </c>
      <c r="C5" s="10"/>
      <c r="D5" s="15"/>
      <c r="E5" s="10"/>
      <c r="F5" s="10"/>
      <c r="G5" s="10"/>
      <c r="H5" s="10"/>
    </row>
    <row r="6" spans="1:8" s="9" customFormat="1" ht="13" x14ac:dyDescent="0.3">
      <c r="A6" s="17"/>
      <c r="B6" s="16"/>
      <c r="C6" s="10"/>
      <c r="D6" s="15"/>
      <c r="E6" s="10"/>
      <c r="F6" s="10"/>
      <c r="G6" s="10"/>
      <c r="H6" s="10"/>
    </row>
    <row r="7" spans="1:8" s="9" customFormat="1" ht="13" x14ac:dyDescent="0.3">
      <c r="A7" s="17"/>
      <c r="B7" s="16"/>
      <c r="C7" s="10"/>
      <c r="D7" s="15"/>
      <c r="E7" s="10"/>
      <c r="F7" s="10"/>
      <c r="G7" s="10"/>
      <c r="H7" s="10"/>
    </row>
    <row r="8" spans="1:8" s="9" customFormat="1" ht="13" x14ac:dyDescent="0.3">
      <c r="A8" s="17" t="s">
        <v>446</v>
      </c>
      <c r="B8" s="16" t="s">
        <v>445</v>
      </c>
      <c r="C8" s="10"/>
      <c r="D8" s="15"/>
      <c r="E8" s="10"/>
      <c r="F8" s="10"/>
      <c r="G8" s="10"/>
      <c r="H8" s="10"/>
    </row>
    <row r="10" spans="1:8" x14ac:dyDescent="0.25">
      <c r="B10" s="21" t="s">
        <v>444</v>
      </c>
    </row>
    <row r="11" spans="1:8" x14ac:dyDescent="0.25">
      <c r="A11" s="22" t="s">
        <v>443</v>
      </c>
      <c r="B11" s="21" t="s">
        <v>559</v>
      </c>
    </row>
    <row r="12" spans="1:8" x14ac:dyDescent="0.25">
      <c r="B12" s="21" t="s">
        <v>558</v>
      </c>
      <c r="C12" s="19" t="s">
        <v>7</v>
      </c>
      <c r="D12" s="20">
        <v>5</v>
      </c>
      <c r="F12" s="19">
        <f t="shared" ref="F12:F23" si="0">D12*E12</f>
        <v>0</v>
      </c>
    </row>
    <row r="14" spans="1:8" x14ac:dyDescent="0.25">
      <c r="B14" s="21" t="s">
        <v>439</v>
      </c>
    </row>
    <row r="15" spans="1:8" x14ac:dyDescent="0.25">
      <c r="A15" s="22" t="s">
        <v>441</v>
      </c>
      <c r="B15" s="21" t="s">
        <v>557</v>
      </c>
    </row>
    <row r="16" spans="1:8" ht="25" x14ac:dyDescent="0.25">
      <c r="B16" s="21" t="s">
        <v>603</v>
      </c>
    </row>
    <row r="17" spans="1:8" x14ac:dyDescent="0.25">
      <c r="C17" s="19" t="s">
        <v>7</v>
      </c>
      <c r="D17" s="20">
        <v>1</v>
      </c>
      <c r="F17" s="19">
        <f t="shared" si="0"/>
        <v>0</v>
      </c>
    </row>
    <row r="19" spans="1:8" x14ac:dyDescent="0.25">
      <c r="B19" s="21" t="s">
        <v>554</v>
      </c>
    </row>
    <row r="20" spans="1:8" x14ac:dyDescent="0.25">
      <c r="A20" s="22" t="s">
        <v>438</v>
      </c>
      <c r="B20" s="21" t="s">
        <v>553</v>
      </c>
    </row>
    <row r="21" spans="1:8" ht="25" x14ac:dyDescent="0.25">
      <c r="B21" s="21" t="s">
        <v>602</v>
      </c>
    </row>
    <row r="22" spans="1:8" ht="25" x14ac:dyDescent="0.25">
      <c r="B22" s="21" t="s">
        <v>601</v>
      </c>
    </row>
    <row r="23" spans="1:8" x14ac:dyDescent="0.25">
      <c r="C23" s="19" t="s">
        <v>54</v>
      </c>
      <c r="D23" s="20">
        <v>18</v>
      </c>
      <c r="F23" s="19">
        <f t="shared" si="0"/>
        <v>0</v>
      </c>
    </row>
    <row r="25" spans="1:8" ht="13" x14ac:dyDescent="0.3">
      <c r="A25" s="14"/>
      <c r="B25" s="97" t="s">
        <v>358</v>
      </c>
      <c r="C25" s="98" t="s">
        <v>563</v>
      </c>
      <c r="D25" s="99"/>
      <c r="E25" s="98" t="s">
        <v>563</v>
      </c>
      <c r="F25" s="98">
        <f>SUM(F11:F24)</f>
        <v>0</v>
      </c>
    </row>
    <row r="29" spans="1:8" s="9" customFormat="1" ht="13" x14ac:dyDescent="0.3">
      <c r="A29" s="17" t="s">
        <v>357</v>
      </c>
      <c r="B29" s="16" t="s">
        <v>356</v>
      </c>
      <c r="C29" s="10"/>
      <c r="D29" s="15"/>
      <c r="E29" s="10"/>
      <c r="F29" s="10"/>
      <c r="G29" s="10"/>
      <c r="H29" s="10"/>
    </row>
    <row r="31" spans="1:8" x14ac:dyDescent="0.25">
      <c r="B31" s="21" t="s">
        <v>600</v>
      </c>
    </row>
    <row r="32" spans="1:8" x14ac:dyDescent="0.25">
      <c r="A32" s="22" t="s">
        <v>354</v>
      </c>
      <c r="B32" s="21" t="s">
        <v>599</v>
      </c>
    </row>
    <row r="33" spans="1:6" ht="25" x14ac:dyDescent="0.25">
      <c r="B33" s="21" t="s">
        <v>598</v>
      </c>
    </row>
    <row r="34" spans="1:6" ht="25" x14ac:dyDescent="0.25">
      <c r="B34" s="21" t="s">
        <v>597</v>
      </c>
    </row>
    <row r="35" spans="1:6" x14ac:dyDescent="0.25">
      <c r="B35" s="21" t="s">
        <v>596</v>
      </c>
    </row>
    <row r="36" spans="1:6" ht="25" x14ac:dyDescent="0.25">
      <c r="B36" s="21" t="s">
        <v>595</v>
      </c>
    </row>
    <row r="37" spans="1:6" x14ac:dyDescent="0.25">
      <c r="C37" s="19" t="s">
        <v>240</v>
      </c>
      <c r="D37" s="20">
        <v>71.680000000000007</v>
      </c>
      <c r="F37" s="19">
        <f t="shared" ref="F37:F47" si="1">D37*E37</f>
        <v>0</v>
      </c>
    </row>
    <row r="39" spans="1:6" x14ac:dyDescent="0.25">
      <c r="B39" s="21" t="s">
        <v>594</v>
      </c>
    </row>
    <row r="40" spans="1:6" ht="25" x14ac:dyDescent="0.25">
      <c r="A40" s="22" t="s">
        <v>351</v>
      </c>
      <c r="B40" s="21" t="s">
        <v>593</v>
      </c>
    </row>
    <row r="41" spans="1:6" ht="25" x14ac:dyDescent="0.25">
      <c r="B41" s="21" t="s">
        <v>592</v>
      </c>
    </row>
    <row r="42" spans="1:6" x14ac:dyDescent="0.25">
      <c r="B42" s="21" t="s">
        <v>591</v>
      </c>
    </row>
    <row r="43" spans="1:6" x14ac:dyDescent="0.25">
      <c r="C43" s="19" t="s">
        <v>24</v>
      </c>
      <c r="D43" s="20">
        <v>6</v>
      </c>
      <c r="F43" s="19">
        <f t="shared" si="1"/>
        <v>0</v>
      </c>
    </row>
    <row r="45" spans="1:6" x14ac:dyDescent="0.25">
      <c r="B45" s="21" t="s">
        <v>326</v>
      </c>
    </row>
    <row r="46" spans="1:6" ht="25" x14ac:dyDescent="0.25">
      <c r="A46" s="22" t="s">
        <v>347</v>
      </c>
      <c r="B46" s="21" t="s">
        <v>590</v>
      </c>
    </row>
    <row r="47" spans="1:6" x14ac:dyDescent="0.25">
      <c r="C47" s="19" t="s">
        <v>54</v>
      </c>
      <c r="D47" s="20">
        <v>26.32</v>
      </c>
      <c r="F47" s="19">
        <f t="shared" si="1"/>
        <v>0</v>
      </c>
    </row>
    <row r="49" spans="1:8" ht="26" x14ac:dyDescent="0.3">
      <c r="A49" s="14"/>
      <c r="B49" s="97" t="s">
        <v>285</v>
      </c>
      <c r="C49" s="98" t="s">
        <v>563</v>
      </c>
      <c r="D49" s="99"/>
      <c r="E49" s="98" t="s">
        <v>563</v>
      </c>
      <c r="F49" s="98">
        <f>SUM(F36:F48)</f>
        <v>0</v>
      </c>
    </row>
    <row r="53" spans="1:8" s="9" customFormat="1" ht="13" x14ac:dyDescent="0.3">
      <c r="A53" s="17" t="s">
        <v>284</v>
      </c>
      <c r="B53" s="16" t="s">
        <v>564</v>
      </c>
      <c r="C53" s="10"/>
      <c r="D53" s="15"/>
      <c r="E53" s="10"/>
      <c r="F53" s="10"/>
      <c r="G53" s="10"/>
      <c r="H53" s="10"/>
    </row>
    <row r="55" spans="1:8" x14ac:dyDescent="0.25">
      <c r="B55" s="21" t="s">
        <v>9</v>
      </c>
    </row>
    <row r="56" spans="1:8" ht="25" x14ac:dyDescent="0.25">
      <c r="A56" s="22" t="s">
        <v>281</v>
      </c>
      <c r="B56" s="21" t="s">
        <v>589</v>
      </c>
    </row>
    <row r="57" spans="1:8" x14ac:dyDescent="0.25">
      <c r="C57" s="19" t="s">
        <v>588</v>
      </c>
      <c r="D57" s="20">
        <v>18</v>
      </c>
      <c r="F57" s="19">
        <f t="shared" ref="F57:F80" si="2">D57*E57</f>
        <v>0</v>
      </c>
    </row>
    <row r="59" spans="1:8" x14ac:dyDescent="0.25">
      <c r="B59" s="21" t="s">
        <v>587</v>
      </c>
    </row>
    <row r="60" spans="1:8" ht="25" x14ac:dyDescent="0.25">
      <c r="A60" s="22" t="s">
        <v>276</v>
      </c>
      <c r="B60" s="21" t="s">
        <v>586</v>
      </c>
    </row>
    <row r="61" spans="1:8" ht="25" x14ac:dyDescent="0.25">
      <c r="B61" s="21" t="s">
        <v>585</v>
      </c>
    </row>
    <row r="62" spans="1:8" x14ac:dyDescent="0.25">
      <c r="C62" s="19" t="s">
        <v>240</v>
      </c>
      <c r="D62" s="20">
        <v>90.44</v>
      </c>
      <c r="F62" s="19">
        <f t="shared" si="2"/>
        <v>0</v>
      </c>
    </row>
    <row r="64" spans="1:8" x14ac:dyDescent="0.25">
      <c r="B64" s="21" t="s">
        <v>609</v>
      </c>
    </row>
    <row r="65" spans="1:6" x14ac:dyDescent="0.25">
      <c r="A65" s="22" t="s">
        <v>273</v>
      </c>
      <c r="B65" s="21" t="s">
        <v>584</v>
      </c>
    </row>
    <row r="66" spans="1:6" x14ac:dyDescent="0.25">
      <c r="B66" s="21" t="s">
        <v>583</v>
      </c>
    </row>
    <row r="67" spans="1:6" x14ac:dyDescent="0.25">
      <c r="C67" s="19" t="s">
        <v>54</v>
      </c>
      <c r="D67" s="20">
        <v>25.24</v>
      </c>
      <c r="F67" s="19">
        <f t="shared" si="2"/>
        <v>0</v>
      </c>
    </row>
    <row r="69" spans="1:6" x14ac:dyDescent="0.25">
      <c r="B69" s="21" t="s">
        <v>608</v>
      </c>
    </row>
    <row r="70" spans="1:6" ht="25" x14ac:dyDescent="0.25">
      <c r="A70" s="22" t="s">
        <v>266</v>
      </c>
      <c r="B70" s="21" t="s">
        <v>582</v>
      </c>
    </row>
    <row r="71" spans="1:6" x14ac:dyDescent="0.25">
      <c r="C71" s="19" t="s">
        <v>54</v>
      </c>
      <c r="D71" s="20">
        <v>8.85</v>
      </c>
      <c r="F71" s="19">
        <f t="shared" si="2"/>
        <v>0</v>
      </c>
    </row>
    <row r="73" spans="1:6" x14ac:dyDescent="0.25">
      <c r="B73" s="21" t="s">
        <v>607</v>
      </c>
    </row>
    <row r="74" spans="1:6" ht="25" x14ac:dyDescent="0.25">
      <c r="A74" s="22" t="s">
        <v>259</v>
      </c>
      <c r="B74" s="21" t="s">
        <v>581</v>
      </c>
    </row>
    <row r="75" spans="1:6" x14ac:dyDescent="0.25">
      <c r="B75" s="21" t="s">
        <v>606</v>
      </c>
    </row>
    <row r="76" spans="1:6" x14ac:dyDescent="0.25">
      <c r="C76" s="19" t="s">
        <v>240</v>
      </c>
      <c r="D76" s="20">
        <v>6.34</v>
      </c>
      <c r="F76" s="19">
        <f t="shared" si="2"/>
        <v>0</v>
      </c>
    </row>
    <row r="77" spans="1:6" x14ac:dyDescent="0.25">
      <c r="B77" s="21" t="s">
        <v>9</v>
      </c>
    </row>
    <row r="78" spans="1:6" x14ac:dyDescent="0.25">
      <c r="A78" s="22" t="s">
        <v>255</v>
      </c>
      <c r="B78" s="21" t="s">
        <v>574</v>
      </c>
    </row>
    <row r="79" spans="1:6" x14ac:dyDescent="0.25">
      <c r="B79" s="21" t="s">
        <v>573</v>
      </c>
    </row>
    <row r="80" spans="1:6" x14ac:dyDescent="0.25">
      <c r="C80" s="19" t="s">
        <v>54</v>
      </c>
      <c r="D80" s="20">
        <v>20</v>
      </c>
      <c r="F80" s="19">
        <f t="shared" si="2"/>
        <v>0</v>
      </c>
    </row>
    <row r="82" spans="1:8" ht="26" x14ac:dyDescent="0.3">
      <c r="A82" s="14"/>
      <c r="B82" s="97" t="s">
        <v>572</v>
      </c>
      <c r="C82" s="98" t="s">
        <v>563</v>
      </c>
      <c r="D82" s="99"/>
      <c r="E82" s="98"/>
      <c r="F82" s="98">
        <f>SUM(F56:F81)</f>
        <v>0</v>
      </c>
    </row>
    <row r="85" spans="1:8" s="9" customFormat="1" ht="13" x14ac:dyDescent="0.3">
      <c r="A85" s="17" t="s">
        <v>231</v>
      </c>
      <c r="B85" s="16" t="s">
        <v>31</v>
      </c>
      <c r="C85" s="10"/>
      <c r="D85" s="15"/>
      <c r="E85" s="10"/>
      <c r="F85" s="10"/>
      <c r="G85" s="10"/>
      <c r="H85" s="10"/>
    </row>
    <row r="87" spans="1:8" x14ac:dyDescent="0.25">
      <c r="B87" s="21" t="s">
        <v>571</v>
      </c>
    </row>
    <row r="88" spans="1:8" x14ac:dyDescent="0.25">
      <c r="A88" s="22" t="s">
        <v>228</v>
      </c>
      <c r="B88" s="21" t="s">
        <v>570</v>
      </c>
      <c r="C88" s="19" t="s">
        <v>24</v>
      </c>
      <c r="D88" s="20">
        <v>4</v>
      </c>
      <c r="E88" s="141">
        <v>55</v>
      </c>
      <c r="F88" s="141">
        <f t="shared" ref="F88:F97" si="3">D88*E88</f>
        <v>220</v>
      </c>
    </row>
    <row r="90" spans="1:8" x14ac:dyDescent="0.25">
      <c r="B90" s="21" t="s">
        <v>569</v>
      </c>
    </row>
    <row r="91" spans="1:8" x14ac:dyDescent="0.25">
      <c r="A91" s="22" t="s">
        <v>223</v>
      </c>
      <c r="B91" s="21" t="s">
        <v>568</v>
      </c>
      <c r="C91" s="19" t="s">
        <v>24</v>
      </c>
      <c r="D91" s="20">
        <v>4</v>
      </c>
      <c r="E91" s="141">
        <v>55</v>
      </c>
      <c r="F91" s="141">
        <f t="shared" si="3"/>
        <v>220</v>
      </c>
    </row>
    <row r="94" spans="1:8" x14ac:dyDescent="0.25">
      <c r="B94" s="21" t="s">
        <v>23</v>
      </c>
    </row>
    <row r="95" spans="1:8" x14ac:dyDescent="0.25">
      <c r="A95" s="22" t="s">
        <v>221</v>
      </c>
      <c r="B95" s="21" t="s">
        <v>21</v>
      </c>
    </row>
    <row r="96" spans="1:8" x14ac:dyDescent="0.25">
      <c r="B96" s="21" t="s">
        <v>20</v>
      </c>
    </row>
    <row r="97" spans="1:8" x14ac:dyDescent="0.25">
      <c r="B97" s="21" t="s">
        <v>19</v>
      </c>
      <c r="C97" s="19" t="s">
        <v>565</v>
      </c>
      <c r="D97" s="20">
        <v>1</v>
      </c>
      <c r="F97" s="19">
        <f t="shared" si="3"/>
        <v>0</v>
      </c>
    </row>
    <row r="99" spans="1:8" ht="13" x14ac:dyDescent="0.3">
      <c r="A99" s="14"/>
      <c r="B99" s="97" t="s">
        <v>6</v>
      </c>
      <c r="C99" s="98" t="s">
        <v>563</v>
      </c>
      <c r="D99" s="99"/>
      <c r="E99" s="98" t="s">
        <v>563</v>
      </c>
      <c r="F99" s="98">
        <f>SUM(F87:F98)</f>
        <v>440</v>
      </c>
    </row>
    <row r="103" spans="1:8" s="9" customFormat="1" ht="13" x14ac:dyDescent="0.3">
      <c r="A103" s="17"/>
      <c r="B103" s="16" t="s">
        <v>5</v>
      </c>
      <c r="C103" s="10"/>
      <c r="D103" s="15"/>
      <c r="E103" s="10"/>
      <c r="F103" s="10"/>
      <c r="G103" s="10"/>
      <c r="H103" s="10"/>
    </row>
    <row r="104" spans="1:8" s="9" customFormat="1" ht="13" x14ac:dyDescent="0.3">
      <c r="A104" s="17"/>
      <c r="B104" s="16"/>
      <c r="C104" s="10"/>
      <c r="D104" s="15"/>
      <c r="E104" s="10"/>
      <c r="F104" s="10"/>
      <c r="G104" s="10"/>
      <c r="H104" s="10"/>
    </row>
    <row r="105" spans="1:8" s="9" customFormat="1" ht="13" x14ac:dyDescent="0.3">
      <c r="A105" s="17" t="s">
        <v>446</v>
      </c>
      <c r="B105" s="16" t="s">
        <v>445</v>
      </c>
      <c r="C105" s="10"/>
      <c r="D105" s="15"/>
      <c r="E105" s="10"/>
      <c r="F105" s="10">
        <f>F25</f>
        <v>0</v>
      </c>
      <c r="G105" s="10"/>
      <c r="H105" s="10"/>
    </row>
    <row r="106" spans="1:8" s="9" customFormat="1" ht="13" x14ac:dyDescent="0.3">
      <c r="A106" s="17" t="s">
        <v>357</v>
      </c>
      <c r="B106" s="16" t="s">
        <v>356</v>
      </c>
      <c r="C106" s="10"/>
      <c r="D106" s="15"/>
      <c r="E106" s="10"/>
      <c r="F106" s="10">
        <f>F49</f>
        <v>0</v>
      </c>
      <c r="G106" s="10"/>
      <c r="H106" s="10"/>
    </row>
    <row r="107" spans="1:8" s="9" customFormat="1" ht="13" x14ac:dyDescent="0.3">
      <c r="A107" s="17" t="s">
        <v>284</v>
      </c>
      <c r="B107" s="16" t="s">
        <v>564</v>
      </c>
      <c r="C107" s="10"/>
      <c r="D107" s="15"/>
      <c r="E107" s="10"/>
      <c r="F107" s="10">
        <f>F82</f>
        <v>0</v>
      </c>
      <c r="G107" s="10"/>
      <c r="H107" s="10"/>
    </row>
    <row r="108" spans="1:8" s="9" customFormat="1" ht="13" x14ac:dyDescent="0.3">
      <c r="A108" s="17" t="s">
        <v>231</v>
      </c>
      <c r="B108" s="16" t="s">
        <v>31</v>
      </c>
      <c r="C108" s="10"/>
      <c r="D108" s="15"/>
      <c r="E108" s="10"/>
      <c r="F108" s="10">
        <f>F99</f>
        <v>440</v>
      </c>
      <c r="G108" s="10"/>
      <c r="H108" s="10"/>
    </row>
    <row r="109" spans="1:8" s="9" customFormat="1" ht="13" x14ac:dyDescent="0.3">
      <c r="A109" s="150"/>
      <c r="B109" s="97" t="s">
        <v>0</v>
      </c>
      <c r="C109" s="98" t="s">
        <v>563</v>
      </c>
      <c r="D109" s="99"/>
      <c r="E109" s="98" t="s">
        <v>563</v>
      </c>
      <c r="F109" s="98">
        <f>SUM(F105:F108)</f>
        <v>440</v>
      </c>
      <c r="G109" s="10"/>
      <c r="H109" s="10"/>
    </row>
    <row r="110" spans="1:8" s="9" customFormat="1" ht="13" x14ac:dyDescent="0.3">
      <c r="A110" s="17"/>
      <c r="B110" s="16"/>
      <c r="C110" s="10"/>
      <c r="D110" s="15"/>
      <c r="E110" s="10"/>
      <c r="F110" s="10"/>
      <c r="G110" s="10"/>
      <c r="H110" s="10"/>
    </row>
    <row r="111" spans="1:8" s="9" customFormat="1" ht="13" x14ac:dyDescent="0.3">
      <c r="A111" s="17"/>
      <c r="B111" s="16" t="s">
        <v>1</v>
      </c>
      <c r="C111" s="10"/>
      <c r="D111" s="15"/>
      <c r="E111" s="10"/>
      <c r="F111" s="10">
        <f>F109*0.22</f>
        <v>96.8</v>
      </c>
      <c r="G111" s="10"/>
      <c r="H111" s="10"/>
    </row>
    <row r="112" spans="1:8" s="9" customFormat="1" ht="13" x14ac:dyDescent="0.3">
      <c r="A112" s="17"/>
      <c r="B112" s="16"/>
      <c r="C112" s="10"/>
      <c r="D112" s="15"/>
      <c r="E112" s="10"/>
      <c r="F112" s="10"/>
      <c r="G112" s="10"/>
      <c r="H112" s="10"/>
    </row>
    <row r="113" spans="1:8" s="9" customFormat="1" ht="13" x14ac:dyDescent="0.3">
      <c r="A113" s="14"/>
      <c r="B113" s="13" t="s">
        <v>4</v>
      </c>
      <c r="C113" s="11" t="s">
        <v>563</v>
      </c>
      <c r="D113" s="12"/>
      <c r="E113" s="11" t="s">
        <v>563</v>
      </c>
      <c r="F113" s="11">
        <f>SUM(F109:F112)</f>
        <v>536.79999999999995</v>
      </c>
      <c r="G113" s="10"/>
      <c r="H113" s="10"/>
    </row>
    <row r="115" spans="1:8" ht="46" x14ac:dyDescent="0.25">
      <c r="B115" s="139" t="s">
        <v>1135</v>
      </c>
    </row>
  </sheetData>
  <mergeCells count="1">
    <mergeCell ref="B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13</vt:i4>
      </vt:variant>
      <vt:variant>
        <vt:lpstr>Imenovani obsegi</vt:lpstr>
      </vt:variant>
      <vt:variant>
        <vt:i4>7</vt:i4>
      </vt:variant>
    </vt:vector>
  </HeadingPairs>
  <TitlesOfParts>
    <vt:vector size="20" baseType="lpstr">
      <vt:lpstr>Splošno</vt:lpstr>
      <vt:lpstr>rekapitulacija</vt:lpstr>
      <vt:lpstr>1 CESTA</vt:lpstr>
      <vt:lpstr>2 KOLESARSKA STEZA</vt:lpstr>
      <vt:lpstr>3 BUS</vt:lpstr>
      <vt:lpstr>4 ZID</vt:lpstr>
      <vt:lpstr>5-1 PREPUST km 0,00</vt:lpstr>
      <vt:lpstr>5-2 PREPUST km 1,90</vt:lpstr>
      <vt:lpstr>5-3 PREPUST km 2,30</vt:lpstr>
      <vt:lpstr>6 VODOVOD</vt:lpstr>
      <vt:lpstr>7-1 CR_objekt A</vt:lpstr>
      <vt:lpstr>7-2 CR_objekt C</vt:lpstr>
      <vt:lpstr>8 NN_objekt A</vt:lpstr>
      <vt:lpstr>rekapitulacija!a</vt:lpstr>
      <vt:lpstr>'1 CESTA'!Področje_tiskanja</vt:lpstr>
      <vt:lpstr>'2 KOLESARSKA STEZA'!Področje_tiskanja</vt:lpstr>
      <vt:lpstr>'3 BUS'!Področje_tiskanja</vt:lpstr>
      <vt:lpstr>'4 ZID'!Področje_tiskanja</vt:lpstr>
      <vt:lpstr>rekapitulacija!Področje_tiskanja</vt:lpstr>
      <vt:lpstr>rekapitulacija!Print_Area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 Friš</dc:creator>
  <cp:lastModifiedBy>metyt</cp:lastModifiedBy>
  <cp:lastPrinted>2021-12-12T17:16:49Z</cp:lastPrinted>
  <dcterms:created xsi:type="dcterms:W3CDTF">2005-02-09T08:52:01Z</dcterms:created>
  <dcterms:modified xsi:type="dcterms:W3CDTF">2022-03-08T08:17:29Z</dcterms:modified>
</cp:coreProperties>
</file>